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4620" windowHeight="7260" tabRatio="837" firstSheet="10" activeTab="18"/>
  </bookViews>
  <sheets>
    <sheet name="Sigortalı Sayıları" sheetId="31" r:id="rId1"/>
    <sheet name="Endeksler" sheetId="27" r:id="rId2"/>
    <sheet name="4a_Sektör" sheetId="2" r:id="rId3"/>
    <sheet name="4a_İmalat_Sektör" sheetId="21" r:id="rId4"/>
    <sheet name="4a_İşyeri_Sektör" sheetId="17" r:id="rId5"/>
    <sheet name="4a_İl" sheetId="3" r:id="rId6"/>
    <sheet name="4b_Esnaf_İl" sheetId="24" r:id="rId7"/>
    <sheet name="4b_Tarım_İl" sheetId="25" r:id="rId8"/>
    <sheet name="4c_Kamu_İl " sheetId="26" r:id="rId9"/>
    <sheet name="4a_İşyeri_İl" sheetId="18" r:id="rId10"/>
    <sheet name="4a_Kadın_Sektör" sheetId="5" r:id="rId11"/>
    <sheet name="4a_Kadın_İmalat_Sektör" sheetId="23" r:id="rId12"/>
    <sheet name="4a_Kadın_İl" sheetId="20" r:id="rId13"/>
    <sheet name="4b_Esnaf_İl_Cinsiyet" sheetId="30" r:id="rId14"/>
    <sheet name="4b_Tarım_İl_Cinsiyet" sheetId="28" r:id="rId15"/>
    <sheet name="4c_İl_Cinsiyet" sheetId="29" r:id="rId16"/>
    <sheet name="İşsizlikSigortası_Başvuru" sheetId="8" r:id="rId17"/>
    <sheet name="İşsizlikSigortası_Ödeme" sheetId="9" r:id="rId18"/>
    <sheet name="Sayfa1" sheetId="32" r:id="rId19"/>
  </sheets>
  <definedNames>
    <definedName name="_xlnm._FilterDatabase" localSheetId="5" hidden="1">'4a_İl'!$A$1:$H$84</definedName>
    <definedName name="_xlnm._FilterDatabase" localSheetId="3" hidden="1">'4a_İmalat_Sektör'!$A$1:$H$26</definedName>
    <definedName name="_xlnm._FilterDatabase" localSheetId="9" hidden="1">'4a_İşyeri_İl'!$A$1:$H$90</definedName>
    <definedName name="_xlnm._FilterDatabase" localSheetId="4" hidden="1">'4a_İşyeri_Sektör'!$A$1:$H$95</definedName>
    <definedName name="_xlnm._FilterDatabase" localSheetId="12" hidden="1">'4a_Kadın_İl'!$A$1:$I$83</definedName>
    <definedName name="_xlnm._FilterDatabase" localSheetId="11" hidden="1">'4a_Kadın_İmalat_Sektör'!$A$1:$H$25</definedName>
    <definedName name="_xlnm._FilterDatabase" localSheetId="10" hidden="1">'4a_Kadın_Sektör'!$A$1:$H$90</definedName>
    <definedName name="_xlnm._FilterDatabase" localSheetId="2" hidden="1">'4a_Sektör'!$A$1:$H$90</definedName>
    <definedName name="_xlnm._FilterDatabase" localSheetId="6" hidden="1">'4b_Esnaf_İl'!$A$1:$H$84</definedName>
    <definedName name="_xlnm._FilterDatabase" localSheetId="13" hidden="1">'4b_Esnaf_İl_Cinsiyet'!$A$1:$G$82</definedName>
    <definedName name="_xlnm._FilterDatabase" localSheetId="7" hidden="1">'4b_Tarım_İl'!$A$1:$H$84</definedName>
    <definedName name="_xlnm._FilterDatabase" localSheetId="8" hidden="1">'4c_Kamu_İl '!$A$1:$H$83</definedName>
    <definedName name="_xlnm._FilterDatabase" localSheetId="1" hidden="1">Endeksler!$A$1:$I$1</definedName>
    <definedName name="_xlnm._FilterDatabase" localSheetId="16" hidden="1">İşsizlikSigortası_Başvuru!$A$1:$E$83</definedName>
    <definedName name="_xlnm._FilterDatabase" localSheetId="17" hidden="1">İşsizlikSigortası_Ödeme!$A$1:$F$83</definedName>
  </definedNames>
  <calcPr calcId="144525"/>
  <fileRecoveryPr autoRecover="0"/>
</workbook>
</file>

<file path=xl/calcChain.xml><?xml version="1.0" encoding="utf-8"?>
<calcChain xmlns="http://schemas.openxmlformats.org/spreadsheetml/2006/main">
  <c r="H83" i="9" l="1"/>
  <c r="G83" i="9"/>
  <c r="F83" i="9"/>
  <c r="E83" i="9"/>
  <c r="H82" i="9"/>
  <c r="G82" i="9"/>
  <c r="F82" i="9"/>
  <c r="E82" i="9"/>
  <c r="H81" i="9"/>
  <c r="G81" i="9"/>
  <c r="F81" i="9"/>
  <c r="E81" i="9"/>
  <c r="H80" i="9"/>
  <c r="G80" i="9"/>
  <c r="F80" i="9"/>
  <c r="E80" i="9"/>
  <c r="H79" i="9"/>
  <c r="G79" i="9"/>
  <c r="F79" i="9"/>
  <c r="E79" i="9"/>
  <c r="H78" i="9"/>
  <c r="G78" i="9"/>
  <c r="F78" i="9"/>
  <c r="E78" i="9"/>
  <c r="H77" i="9"/>
  <c r="G77" i="9"/>
  <c r="F77" i="9"/>
  <c r="E77" i="9"/>
  <c r="H76" i="9"/>
  <c r="G76" i="9"/>
  <c r="F76" i="9"/>
  <c r="E76" i="9"/>
  <c r="H75" i="9"/>
  <c r="G75" i="9"/>
  <c r="F75" i="9"/>
  <c r="E75" i="9"/>
  <c r="H74" i="9"/>
  <c r="G74" i="9"/>
  <c r="F74" i="9"/>
  <c r="E74" i="9"/>
  <c r="H73" i="9"/>
  <c r="G73" i="9"/>
  <c r="F73" i="9"/>
  <c r="E73" i="9"/>
  <c r="H72" i="9"/>
  <c r="G72" i="9"/>
  <c r="F72" i="9"/>
  <c r="E72" i="9"/>
  <c r="H71" i="9"/>
  <c r="G71" i="9"/>
  <c r="F71" i="9"/>
  <c r="E71" i="9"/>
  <c r="H70" i="9"/>
  <c r="G70" i="9"/>
  <c r="F70" i="9"/>
  <c r="E70" i="9"/>
  <c r="H69" i="9"/>
  <c r="G69" i="9"/>
  <c r="F69" i="9"/>
  <c r="E69" i="9"/>
  <c r="H68" i="9"/>
  <c r="G68" i="9"/>
  <c r="F68" i="9"/>
  <c r="E68" i="9"/>
  <c r="H67" i="9"/>
  <c r="G67" i="9"/>
  <c r="F67" i="9"/>
  <c r="E67" i="9"/>
  <c r="H66" i="9"/>
  <c r="G66" i="9"/>
  <c r="F66" i="9"/>
  <c r="E66" i="9"/>
  <c r="H65" i="9"/>
  <c r="G65" i="9"/>
  <c r="F65" i="9"/>
  <c r="E65" i="9"/>
  <c r="H64" i="9"/>
  <c r="G64" i="9"/>
  <c r="F64" i="9"/>
  <c r="E64" i="9"/>
  <c r="H63" i="9"/>
  <c r="G63" i="9"/>
  <c r="F63" i="9"/>
  <c r="E63" i="9"/>
  <c r="H62" i="9"/>
  <c r="G62" i="9"/>
  <c r="F62" i="9"/>
  <c r="E62" i="9"/>
  <c r="H61" i="9"/>
  <c r="G61" i="9"/>
  <c r="F61" i="9"/>
  <c r="E61" i="9"/>
  <c r="H60" i="9"/>
  <c r="G60" i="9"/>
  <c r="F60" i="9"/>
  <c r="E60" i="9"/>
  <c r="H59" i="9"/>
  <c r="G59" i="9"/>
  <c r="F59" i="9"/>
  <c r="E59" i="9"/>
  <c r="H58" i="9"/>
  <c r="G58" i="9"/>
  <c r="F58" i="9"/>
  <c r="E58" i="9"/>
  <c r="H57" i="9"/>
  <c r="G57" i="9"/>
  <c r="F57" i="9"/>
  <c r="E57" i="9"/>
  <c r="H56" i="9"/>
  <c r="G56" i="9"/>
  <c r="F56" i="9"/>
  <c r="E56" i="9"/>
  <c r="H55" i="9"/>
  <c r="G55" i="9"/>
  <c r="F55" i="9"/>
  <c r="E55" i="9"/>
  <c r="H54" i="9"/>
  <c r="G54" i="9"/>
  <c r="F54" i="9"/>
  <c r="E54" i="9"/>
  <c r="H53" i="9"/>
  <c r="G53" i="9"/>
  <c r="F53" i="9"/>
  <c r="E53" i="9"/>
  <c r="H52" i="9"/>
  <c r="G52" i="9"/>
  <c r="F52" i="9"/>
  <c r="E52" i="9"/>
  <c r="H51" i="9"/>
  <c r="G51" i="9"/>
  <c r="F51" i="9"/>
  <c r="E51" i="9"/>
  <c r="H50" i="9"/>
  <c r="G50" i="9"/>
  <c r="F50" i="9"/>
  <c r="E50" i="9"/>
  <c r="H49" i="9"/>
  <c r="G49" i="9"/>
  <c r="F49" i="9"/>
  <c r="E49" i="9"/>
  <c r="H48" i="9"/>
  <c r="G48" i="9"/>
  <c r="F48" i="9"/>
  <c r="E48" i="9"/>
  <c r="H47" i="9"/>
  <c r="G47" i="9"/>
  <c r="F47" i="9"/>
  <c r="E47" i="9"/>
  <c r="H46" i="9"/>
  <c r="G46" i="9"/>
  <c r="F46" i="9"/>
  <c r="E46" i="9"/>
  <c r="H45" i="9"/>
  <c r="G45" i="9"/>
  <c r="F45" i="9"/>
  <c r="E45" i="9"/>
  <c r="H44" i="9"/>
  <c r="G44" i="9"/>
  <c r="F44" i="9"/>
  <c r="E44" i="9"/>
  <c r="H43" i="9"/>
  <c r="G43" i="9"/>
  <c r="F43" i="9"/>
  <c r="E43" i="9"/>
  <c r="H42" i="9"/>
  <c r="G42" i="9"/>
  <c r="F42" i="9"/>
  <c r="E42" i="9"/>
  <c r="H41" i="9"/>
  <c r="G41" i="9"/>
  <c r="F41" i="9"/>
  <c r="E41" i="9"/>
  <c r="H40" i="9"/>
  <c r="G40" i="9"/>
  <c r="F40" i="9"/>
  <c r="E40" i="9"/>
  <c r="H39" i="9"/>
  <c r="G39" i="9"/>
  <c r="F39" i="9"/>
  <c r="E39" i="9"/>
  <c r="H38" i="9"/>
  <c r="G38" i="9"/>
  <c r="F38" i="9"/>
  <c r="E38" i="9"/>
  <c r="H37" i="9"/>
  <c r="G37" i="9"/>
  <c r="F37" i="9"/>
  <c r="E37" i="9"/>
  <c r="H36" i="9"/>
  <c r="G36" i="9"/>
  <c r="F36" i="9"/>
  <c r="E36" i="9"/>
  <c r="H35" i="9"/>
  <c r="G35" i="9"/>
  <c r="F35" i="9"/>
  <c r="E35" i="9"/>
  <c r="H34" i="9"/>
  <c r="G34" i="9"/>
  <c r="F34" i="9"/>
  <c r="E34" i="9"/>
  <c r="H33" i="9"/>
  <c r="G33" i="9"/>
  <c r="F33" i="9"/>
  <c r="E33" i="9"/>
  <c r="H32" i="9"/>
  <c r="G32" i="9"/>
  <c r="F32" i="9"/>
  <c r="E32" i="9"/>
  <c r="H31" i="9"/>
  <c r="G31" i="9"/>
  <c r="F31" i="9"/>
  <c r="E31" i="9"/>
  <c r="H30" i="9"/>
  <c r="G30" i="9"/>
  <c r="F30" i="9"/>
  <c r="E30" i="9"/>
  <c r="H29" i="9"/>
  <c r="G29" i="9"/>
  <c r="F29" i="9"/>
  <c r="E29" i="9"/>
  <c r="H28" i="9"/>
  <c r="G28" i="9"/>
  <c r="F28" i="9"/>
  <c r="E28" i="9"/>
  <c r="H27" i="9"/>
  <c r="G27" i="9"/>
  <c r="F27" i="9"/>
  <c r="E27" i="9"/>
  <c r="H26" i="9"/>
  <c r="G26" i="9"/>
  <c r="F26" i="9"/>
  <c r="E26" i="9"/>
  <c r="H25" i="9"/>
  <c r="G25" i="9"/>
  <c r="F25" i="9"/>
  <c r="E25" i="9"/>
  <c r="H24" i="9"/>
  <c r="G24" i="9"/>
  <c r="F24" i="9"/>
  <c r="E24" i="9"/>
  <c r="H23" i="9"/>
  <c r="G23" i="9"/>
  <c r="F23" i="9"/>
  <c r="E23" i="9"/>
  <c r="H22" i="9"/>
  <c r="G22" i="9"/>
  <c r="F22" i="9"/>
  <c r="E22" i="9"/>
  <c r="H21" i="9"/>
  <c r="G21" i="9"/>
  <c r="F21" i="9"/>
  <c r="E21" i="9"/>
  <c r="H20" i="9"/>
  <c r="G20" i="9"/>
  <c r="F20" i="9"/>
  <c r="E20" i="9"/>
  <c r="H19" i="9"/>
  <c r="G19" i="9"/>
  <c r="F19" i="9"/>
  <c r="E19" i="9"/>
  <c r="H18" i="9"/>
  <c r="G18" i="9"/>
  <c r="F18" i="9"/>
  <c r="E18" i="9"/>
  <c r="H17" i="9"/>
  <c r="G17" i="9"/>
  <c r="F17" i="9"/>
  <c r="E17" i="9"/>
  <c r="H16" i="9"/>
  <c r="G16" i="9"/>
  <c r="F16" i="9"/>
  <c r="E16" i="9"/>
  <c r="H15" i="9"/>
  <c r="G15" i="9"/>
  <c r="F15" i="9"/>
  <c r="E15" i="9"/>
  <c r="H14" i="9"/>
  <c r="G14" i="9"/>
  <c r="F14" i="9"/>
  <c r="E14" i="9"/>
  <c r="H13" i="9"/>
  <c r="G13" i="9"/>
  <c r="F13" i="9"/>
  <c r="E13" i="9"/>
  <c r="H12" i="9"/>
  <c r="G12" i="9"/>
  <c r="F12" i="9"/>
  <c r="E12" i="9"/>
  <c r="H11" i="9"/>
  <c r="G11" i="9"/>
  <c r="F11" i="9"/>
  <c r="E11" i="9"/>
  <c r="H10" i="9"/>
  <c r="G10" i="9"/>
  <c r="F10" i="9"/>
  <c r="E10" i="9"/>
  <c r="H9" i="9"/>
  <c r="G9" i="9"/>
  <c r="F9" i="9"/>
  <c r="E9" i="9"/>
  <c r="H8" i="9"/>
  <c r="G8" i="9"/>
  <c r="F8" i="9"/>
  <c r="E8" i="9"/>
  <c r="H7" i="9"/>
  <c r="G7" i="9"/>
  <c r="F7" i="9"/>
  <c r="E7" i="9"/>
  <c r="H6" i="9"/>
  <c r="G6" i="9"/>
  <c r="F6" i="9"/>
  <c r="E6" i="9"/>
  <c r="H5" i="9"/>
  <c r="G5" i="9"/>
  <c r="F5" i="9"/>
  <c r="E5" i="9"/>
  <c r="H4" i="9"/>
  <c r="G4" i="9"/>
  <c r="F4" i="9"/>
  <c r="E4" i="9"/>
  <c r="H3" i="9"/>
  <c r="G3" i="9"/>
  <c r="F3" i="9"/>
  <c r="E3" i="9"/>
  <c r="H2" i="9"/>
  <c r="G2" i="9"/>
  <c r="F2" i="9"/>
  <c r="E2" i="9"/>
  <c r="H83" i="8"/>
  <c r="G83" i="8"/>
  <c r="F83" i="8"/>
  <c r="E83" i="8"/>
  <c r="H82" i="8"/>
  <c r="G82" i="8"/>
  <c r="F82" i="8"/>
  <c r="E82" i="8"/>
  <c r="H81" i="8"/>
  <c r="G81" i="8"/>
  <c r="F81" i="8"/>
  <c r="E81" i="8"/>
  <c r="H80" i="8"/>
  <c r="G80" i="8"/>
  <c r="F80" i="8"/>
  <c r="E80" i="8"/>
  <c r="H79" i="8"/>
  <c r="G79" i="8"/>
  <c r="F79" i="8"/>
  <c r="E79" i="8"/>
  <c r="H78" i="8"/>
  <c r="G78" i="8"/>
  <c r="F78" i="8"/>
  <c r="E78" i="8"/>
  <c r="H77" i="8"/>
  <c r="G77" i="8"/>
  <c r="F77" i="8"/>
  <c r="E77" i="8"/>
  <c r="H76" i="8"/>
  <c r="G76" i="8"/>
  <c r="F76" i="8"/>
  <c r="E76" i="8"/>
  <c r="H75" i="8"/>
  <c r="G75" i="8"/>
  <c r="F75" i="8"/>
  <c r="E75" i="8"/>
  <c r="H74" i="8"/>
  <c r="G74" i="8"/>
  <c r="F74" i="8"/>
  <c r="E74" i="8"/>
  <c r="H73" i="8"/>
  <c r="G73" i="8"/>
  <c r="F73" i="8"/>
  <c r="E73" i="8"/>
  <c r="H72" i="8"/>
  <c r="G72" i="8"/>
  <c r="F72" i="8"/>
  <c r="E72" i="8"/>
  <c r="H71" i="8"/>
  <c r="G71" i="8"/>
  <c r="F71" i="8"/>
  <c r="E71" i="8"/>
  <c r="H70" i="8"/>
  <c r="G70" i="8"/>
  <c r="F70" i="8"/>
  <c r="E70" i="8"/>
  <c r="H69" i="8"/>
  <c r="G69" i="8"/>
  <c r="F69" i="8"/>
  <c r="E69" i="8"/>
  <c r="H68" i="8"/>
  <c r="G68" i="8"/>
  <c r="F68" i="8"/>
  <c r="E68" i="8"/>
  <c r="H67" i="8"/>
  <c r="G67" i="8"/>
  <c r="F67" i="8"/>
  <c r="E67" i="8"/>
  <c r="H66" i="8"/>
  <c r="G66" i="8"/>
  <c r="F66" i="8"/>
  <c r="E66" i="8"/>
  <c r="H65" i="8"/>
  <c r="G65" i="8"/>
  <c r="F65" i="8"/>
  <c r="E65" i="8"/>
  <c r="H64" i="8"/>
  <c r="G64" i="8"/>
  <c r="F64" i="8"/>
  <c r="E64" i="8"/>
  <c r="H63" i="8"/>
  <c r="G63" i="8"/>
  <c r="F63" i="8"/>
  <c r="E63" i="8"/>
  <c r="H62" i="8"/>
  <c r="G62" i="8"/>
  <c r="F62" i="8"/>
  <c r="E62" i="8"/>
  <c r="H61" i="8"/>
  <c r="G61" i="8"/>
  <c r="F61" i="8"/>
  <c r="E61" i="8"/>
  <c r="H60" i="8"/>
  <c r="G60" i="8"/>
  <c r="F60" i="8"/>
  <c r="E60" i="8"/>
  <c r="H59" i="8"/>
  <c r="G59" i="8"/>
  <c r="F59" i="8"/>
  <c r="E59" i="8"/>
  <c r="H58" i="8"/>
  <c r="G58" i="8"/>
  <c r="F58" i="8"/>
  <c r="E58" i="8"/>
  <c r="H57" i="8"/>
  <c r="G57" i="8"/>
  <c r="F57" i="8"/>
  <c r="E57" i="8"/>
  <c r="H56" i="8"/>
  <c r="G56" i="8"/>
  <c r="F56" i="8"/>
  <c r="E56" i="8"/>
  <c r="H55" i="8"/>
  <c r="G55" i="8"/>
  <c r="F55" i="8"/>
  <c r="E55" i="8"/>
  <c r="H54" i="8"/>
  <c r="G54" i="8"/>
  <c r="F54" i="8"/>
  <c r="E54" i="8"/>
  <c r="H53" i="8"/>
  <c r="G53" i="8"/>
  <c r="F53" i="8"/>
  <c r="E53" i="8"/>
  <c r="H52" i="8"/>
  <c r="G52" i="8"/>
  <c r="F52" i="8"/>
  <c r="E52" i="8"/>
  <c r="H51" i="8"/>
  <c r="G51" i="8"/>
  <c r="F51" i="8"/>
  <c r="E51" i="8"/>
  <c r="H50" i="8"/>
  <c r="G50" i="8"/>
  <c r="F50" i="8"/>
  <c r="E50" i="8"/>
  <c r="H49" i="8"/>
  <c r="G49" i="8"/>
  <c r="F49" i="8"/>
  <c r="E49" i="8"/>
  <c r="H48" i="8"/>
  <c r="G48" i="8"/>
  <c r="F48" i="8"/>
  <c r="E48" i="8"/>
  <c r="H47" i="8"/>
  <c r="G47" i="8"/>
  <c r="F47" i="8"/>
  <c r="E47" i="8"/>
  <c r="H46" i="8"/>
  <c r="G46" i="8"/>
  <c r="F46" i="8"/>
  <c r="E46" i="8"/>
  <c r="H45" i="8"/>
  <c r="G45" i="8"/>
  <c r="F45" i="8"/>
  <c r="E45" i="8"/>
  <c r="H44" i="8"/>
  <c r="G44" i="8"/>
  <c r="F44" i="8"/>
  <c r="E44" i="8"/>
  <c r="H43" i="8"/>
  <c r="G43" i="8"/>
  <c r="F43" i="8"/>
  <c r="E43" i="8"/>
  <c r="H42" i="8"/>
  <c r="G42" i="8"/>
  <c r="F42" i="8"/>
  <c r="E42" i="8"/>
  <c r="H41" i="8"/>
  <c r="G41" i="8"/>
  <c r="F41" i="8"/>
  <c r="E41" i="8"/>
  <c r="H40" i="8"/>
  <c r="G40" i="8"/>
  <c r="F40" i="8"/>
  <c r="E40" i="8"/>
  <c r="H39" i="8"/>
  <c r="G39" i="8"/>
  <c r="F39" i="8"/>
  <c r="E39" i="8"/>
  <c r="H38" i="8"/>
  <c r="G38" i="8"/>
  <c r="F38" i="8"/>
  <c r="E38" i="8"/>
  <c r="H37" i="8"/>
  <c r="G37" i="8"/>
  <c r="F37" i="8"/>
  <c r="E37" i="8"/>
  <c r="H36" i="8"/>
  <c r="G36" i="8"/>
  <c r="F36" i="8"/>
  <c r="E36" i="8"/>
  <c r="H35" i="8"/>
  <c r="G35" i="8"/>
  <c r="F35" i="8"/>
  <c r="E35" i="8"/>
  <c r="H34" i="8"/>
  <c r="G34" i="8"/>
  <c r="F34" i="8"/>
  <c r="E34" i="8"/>
  <c r="H33" i="8"/>
  <c r="G33" i="8"/>
  <c r="F33" i="8"/>
  <c r="E33" i="8"/>
  <c r="H32" i="8"/>
  <c r="G32" i="8"/>
  <c r="F32" i="8"/>
  <c r="E32" i="8"/>
  <c r="H31" i="8"/>
  <c r="G31" i="8"/>
  <c r="F31" i="8"/>
  <c r="E31" i="8"/>
  <c r="H30" i="8"/>
  <c r="G30" i="8"/>
  <c r="F30" i="8"/>
  <c r="E30" i="8"/>
  <c r="H29" i="8"/>
  <c r="G29" i="8"/>
  <c r="F29" i="8"/>
  <c r="E29" i="8"/>
  <c r="H28" i="8"/>
  <c r="G28" i="8"/>
  <c r="F28" i="8"/>
  <c r="E28" i="8"/>
  <c r="H27" i="8"/>
  <c r="G27" i="8"/>
  <c r="F27" i="8"/>
  <c r="E27" i="8"/>
  <c r="H26" i="8"/>
  <c r="G26" i="8"/>
  <c r="F26" i="8"/>
  <c r="E26" i="8"/>
  <c r="H25" i="8"/>
  <c r="G25" i="8"/>
  <c r="F25" i="8"/>
  <c r="E25" i="8"/>
  <c r="H24" i="8"/>
  <c r="G24" i="8"/>
  <c r="F24" i="8"/>
  <c r="E24" i="8"/>
  <c r="H23" i="8"/>
  <c r="G23" i="8"/>
  <c r="F23" i="8"/>
  <c r="E23" i="8"/>
  <c r="H22" i="8"/>
  <c r="G22" i="8"/>
  <c r="F22" i="8"/>
  <c r="E22" i="8"/>
  <c r="H21" i="8"/>
  <c r="G21" i="8"/>
  <c r="F21" i="8"/>
  <c r="E21" i="8"/>
  <c r="H20" i="8"/>
  <c r="G20" i="8"/>
  <c r="F20" i="8"/>
  <c r="E20" i="8"/>
  <c r="H19" i="8"/>
  <c r="G19" i="8"/>
  <c r="F19" i="8"/>
  <c r="E19" i="8"/>
  <c r="H18" i="8"/>
  <c r="G18" i="8"/>
  <c r="F18" i="8"/>
  <c r="E18" i="8"/>
  <c r="H17" i="8"/>
  <c r="G17" i="8"/>
  <c r="F17" i="8"/>
  <c r="E17" i="8"/>
  <c r="H16" i="8"/>
  <c r="G16" i="8"/>
  <c r="F16" i="8"/>
  <c r="E16" i="8"/>
  <c r="H15" i="8"/>
  <c r="G15" i="8"/>
  <c r="F15" i="8"/>
  <c r="E15" i="8"/>
  <c r="H14" i="8"/>
  <c r="G14" i="8"/>
  <c r="F14" i="8"/>
  <c r="E14" i="8"/>
  <c r="H13" i="8"/>
  <c r="G13" i="8"/>
  <c r="F13" i="8"/>
  <c r="E13" i="8"/>
  <c r="H12" i="8"/>
  <c r="G12" i="8"/>
  <c r="F12" i="8"/>
  <c r="E12" i="8"/>
  <c r="H11" i="8"/>
  <c r="G11" i="8"/>
  <c r="F11" i="8"/>
  <c r="E11" i="8"/>
  <c r="H10" i="8"/>
  <c r="G10" i="8"/>
  <c r="F10" i="8"/>
  <c r="E10" i="8"/>
  <c r="H9" i="8"/>
  <c r="G9" i="8"/>
  <c r="F9" i="8"/>
  <c r="E9" i="8"/>
  <c r="H8" i="8"/>
  <c r="G8" i="8"/>
  <c r="F8" i="8"/>
  <c r="E8" i="8"/>
  <c r="H7" i="8"/>
  <c r="G7" i="8"/>
  <c r="F7" i="8"/>
  <c r="E7" i="8"/>
  <c r="H6" i="8"/>
  <c r="G6" i="8"/>
  <c r="F6" i="8"/>
  <c r="E6" i="8"/>
  <c r="H5" i="8"/>
  <c r="G5" i="8"/>
  <c r="F5" i="8"/>
  <c r="E5" i="8"/>
  <c r="H4" i="8"/>
  <c r="G4" i="8"/>
  <c r="F4" i="8"/>
  <c r="E4" i="8"/>
  <c r="H3" i="8"/>
  <c r="G3" i="8"/>
  <c r="F3" i="8"/>
  <c r="E3" i="8"/>
  <c r="H2" i="8"/>
  <c r="G2" i="8"/>
  <c r="F2" i="8"/>
  <c r="E2" i="8"/>
  <c r="G83" i="29"/>
  <c r="F83" i="29"/>
  <c r="G82" i="29"/>
  <c r="F82" i="29"/>
  <c r="G81" i="29"/>
  <c r="F81" i="29"/>
  <c r="G80" i="29"/>
  <c r="F80" i="29"/>
  <c r="G79" i="29"/>
  <c r="F79" i="29"/>
  <c r="G78" i="29"/>
  <c r="F78" i="29"/>
  <c r="G77" i="29"/>
  <c r="F77" i="29"/>
  <c r="G76" i="29"/>
  <c r="F76" i="29"/>
  <c r="G75" i="29"/>
  <c r="F75" i="29"/>
  <c r="G74" i="29"/>
  <c r="F74" i="29"/>
  <c r="G73" i="29"/>
  <c r="F73" i="29"/>
  <c r="G72" i="29"/>
  <c r="F72" i="29"/>
  <c r="G71" i="29"/>
  <c r="F71" i="29"/>
  <c r="G70" i="29"/>
  <c r="F70" i="29"/>
  <c r="G69" i="29"/>
  <c r="F69" i="29"/>
  <c r="G68" i="29"/>
  <c r="F68" i="29"/>
  <c r="G67" i="29"/>
  <c r="F67" i="29"/>
  <c r="G66" i="29"/>
  <c r="F66" i="29"/>
  <c r="G65" i="29"/>
  <c r="F65" i="29"/>
  <c r="G64" i="29"/>
  <c r="F64" i="29"/>
  <c r="G63" i="29"/>
  <c r="F63" i="29"/>
  <c r="G62" i="29"/>
  <c r="F62" i="29"/>
  <c r="G61" i="29"/>
  <c r="F61" i="29"/>
  <c r="G60" i="29"/>
  <c r="F60" i="29"/>
  <c r="G59" i="29"/>
  <c r="F59" i="29"/>
  <c r="G58" i="29"/>
  <c r="F58" i="29"/>
  <c r="G57" i="29"/>
  <c r="F57" i="29"/>
  <c r="G56" i="29"/>
  <c r="F56" i="29"/>
  <c r="G55" i="29"/>
  <c r="F55" i="29"/>
  <c r="G54" i="29"/>
  <c r="F54" i="29"/>
  <c r="G53" i="29"/>
  <c r="F53" i="29"/>
  <c r="G52" i="29"/>
  <c r="F52" i="29"/>
  <c r="G51" i="29"/>
  <c r="F51" i="29"/>
  <c r="G50" i="29"/>
  <c r="F50" i="29"/>
  <c r="G49" i="29"/>
  <c r="F49" i="29"/>
  <c r="G48" i="29"/>
  <c r="F48" i="29"/>
  <c r="G47" i="29"/>
  <c r="F47" i="29"/>
  <c r="G46" i="29"/>
  <c r="F46" i="29"/>
  <c r="G45" i="29"/>
  <c r="F45" i="29"/>
  <c r="G44" i="29"/>
  <c r="F44" i="29"/>
  <c r="G43" i="29"/>
  <c r="F43" i="29"/>
  <c r="G42" i="29"/>
  <c r="F42" i="29"/>
  <c r="G41" i="29"/>
  <c r="F41" i="29"/>
  <c r="G40" i="29"/>
  <c r="F40" i="29"/>
  <c r="G39" i="29"/>
  <c r="F39" i="29"/>
  <c r="G38" i="29"/>
  <c r="F38" i="29"/>
  <c r="G37" i="29"/>
  <c r="F37" i="29"/>
  <c r="G36" i="29"/>
  <c r="F36" i="29"/>
  <c r="G35" i="29"/>
  <c r="F35" i="29"/>
  <c r="G34" i="29"/>
  <c r="F34" i="29"/>
  <c r="G33" i="29"/>
  <c r="F33" i="29"/>
  <c r="G32" i="29"/>
  <c r="F32" i="29"/>
  <c r="G31" i="29"/>
  <c r="F31" i="29"/>
  <c r="G30" i="29"/>
  <c r="F30" i="29"/>
  <c r="G29" i="29"/>
  <c r="F29" i="29"/>
  <c r="G28" i="29"/>
  <c r="F28" i="29"/>
  <c r="G27" i="29"/>
  <c r="F27" i="29"/>
  <c r="G26" i="29"/>
  <c r="F26" i="29"/>
  <c r="G25" i="29"/>
  <c r="F25" i="29"/>
  <c r="G24" i="29"/>
  <c r="F24" i="29"/>
  <c r="G23" i="29"/>
  <c r="F23" i="29"/>
  <c r="G22" i="29"/>
  <c r="F22" i="29"/>
  <c r="G21" i="29"/>
  <c r="F21" i="29"/>
  <c r="G20" i="29"/>
  <c r="F20" i="29"/>
  <c r="G19" i="29"/>
  <c r="F19" i="29"/>
  <c r="G18" i="29"/>
  <c r="F18" i="29"/>
  <c r="G17" i="29"/>
  <c r="F17" i="29"/>
  <c r="G16" i="29"/>
  <c r="F16" i="29"/>
  <c r="G15" i="29"/>
  <c r="F15" i="29"/>
  <c r="G14" i="29"/>
  <c r="F14" i="29"/>
  <c r="G13" i="29"/>
  <c r="F13" i="29"/>
  <c r="G12" i="29"/>
  <c r="F12" i="29"/>
  <c r="G11" i="29"/>
  <c r="F11" i="29"/>
  <c r="G10" i="29"/>
  <c r="F10" i="29"/>
  <c r="G9" i="29"/>
  <c r="F9" i="29"/>
  <c r="G8" i="29"/>
  <c r="F8" i="29"/>
  <c r="G7" i="29"/>
  <c r="F7" i="29"/>
  <c r="G6" i="29"/>
  <c r="F6" i="29"/>
  <c r="G5" i="29"/>
  <c r="F5" i="29"/>
  <c r="G4" i="29"/>
  <c r="F4" i="29"/>
  <c r="G3" i="29"/>
  <c r="F3" i="29"/>
  <c r="G2" i="29"/>
  <c r="F2" i="29"/>
  <c r="G83" i="28"/>
  <c r="F83" i="28"/>
  <c r="G82" i="28"/>
  <c r="F82" i="28"/>
  <c r="G81" i="28"/>
  <c r="F81" i="28"/>
  <c r="G80" i="28"/>
  <c r="F80" i="28"/>
  <c r="G79" i="28"/>
  <c r="F79" i="28"/>
  <c r="G78" i="28"/>
  <c r="F78" i="28"/>
  <c r="G77" i="28"/>
  <c r="F77" i="28"/>
  <c r="G76" i="28"/>
  <c r="F76" i="28"/>
  <c r="G75" i="28"/>
  <c r="F75" i="28"/>
  <c r="G74" i="28"/>
  <c r="F74" i="28"/>
  <c r="G73" i="28"/>
  <c r="F73" i="28"/>
  <c r="G72" i="28"/>
  <c r="F72" i="28"/>
  <c r="G71" i="28"/>
  <c r="F71" i="28"/>
  <c r="G70" i="28"/>
  <c r="F70" i="28"/>
  <c r="G69" i="28"/>
  <c r="F69" i="28"/>
  <c r="G68" i="28"/>
  <c r="F68" i="28"/>
  <c r="G67" i="28"/>
  <c r="F67" i="28"/>
  <c r="G66" i="28"/>
  <c r="F66" i="28"/>
  <c r="G65" i="28"/>
  <c r="F65" i="28"/>
  <c r="G64" i="28"/>
  <c r="F64" i="28"/>
  <c r="G63" i="28"/>
  <c r="F63" i="28"/>
  <c r="G62" i="28"/>
  <c r="F62" i="28"/>
  <c r="G61" i="28"/>
  <c r="F61" i="28"/>
  <c r="G60" i="28"/>
  <c r="F60" i="28"/>
  <c r="G59" i="28"/>
  <c r="F59" i="28"/>
  <c r="G58" i="28"/>
  <c r="F58" i="28"/>
  <c r="G57" i="28"/>
  <c r="F57" i="28"/>
  <c r="G56" i="28"/>
  <c r="F56" i="28"/>
  <c r="G55" i="28"/>
  <c r="F55" i="28"/>
  <c r="G54" i="28"/>
  <c r="F54" i="28"/>
  <c r="G53" i="28"/>
  <c r="F53" i="28"/>
  <c r="G52" i="28"/>
  <c r="F52" i="28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5" i="28"/>
  <c r="F5" i="28"/>
  <c r="G4" i="28"/>
  <c r="F4" i="28"/>
  <c r="G3" i="28"/>
  <c r="F3" i="28"/>
  <c r="G2" i="28"/>
  <c r="F2" i="28"/>
  <c r="G83" i="30"/>
  <c r="F83" i="30"/>
  <c r="G82" i="30"/>
  <c r="F82" i="30"/>
  <c r="G81" i="30"/>
  <c r="F81" i="30"/>
  <c r="G80" i="30"/>
  <c r="F80" i="30"/>
  <c r="G79" i="30"/>
  <c r="F79" i="30"/>
  <c r="G78" i="30"/>
  <c r="F78" i="30"/>
  <c r="G77" i="30"/>
  <c r="F77" i="30"/>
  <c r="G76" i="30"/>
  <c r="F76" i="30"/>
  <c r="G75" i="30"/>
  <c r="F75" i="30"/>
  <c r="G74" i="30"/>
  <c r="F74" i="30"/>
  <c r="G73" i="30"/>
  <c r="F73" i="30"/>
  <c r="G72" i="30"/>
  <c r="F72" i="30"/>
  <c r="G71" i="30"/>
  <c r="F71" i="30"/>
  <c r="G70" i="30"/>
  <c r="F70" i="30"/>
  <c r="G69" i="30"/>
  <c r="F69" i="30"/>
  <c r="G68" i="30"/>
  <c r="F68" i="30"/>
  <c r="G67" i="30"/>
  <c r="F67" i="30"/>
  <c r="G66" i="30"/>
  <c r="F66" i="30"/>
  <c r="G65" i="30"/>
  <c r="F65" i="30"/>
  <c r="G64" i="30"/>
  <c r="F64" i="30"/>
  <c r="G63" i="30"/>
  <c r="F63" i="30"/>
  <c r="G62" i="30"/>
  <c r="F62" i="30"/>
  <c r="G61" i="30"/>
  <c r="F61" i="30"/>
  <c r="G60" i="30"/>
  <c r="F60" i="30"/>
  <c r="G59" i="30"/>
  <c r="F59" i="30"/>
  <c r="G58" i="30"/>
  <c r="F58" i="30"/>
  <c r="G57" i="30"/>
  <c r="F57" i="30"/>
  <c r="G56" i="30"/>
  <c r="F56" i="30"/>
  <c r="G55" i="30"/>
  <c r="F55" i="30"/>
  <c r="G54" i="30"/>
  <c r="F54" i="30"/>
  <c r="G53" i="30"/>
  <c r="F53" i="30"/>
  <c r="G52" i="30"/>
  <c r="F52" i="30"/>
  <c r="G51" i="30"/>
  <c r="F51" i="30"/>
  <c r="G50" i="30"/>
  <c r="F50" i="30"/>
  <c r="G49" i="30"/>
  <c r="F49" i="30"/>
  <c r="G48" i="30"/>
  <c r="F48" i="30"/>
  <c r="G47" i="30"/>
  <c r="F47" i="30"/>
  <c r="G46" i="30"/>
  <c r="F46" i="30"/>
  <c r="G45" i="30"/>
  <c r="F45" i="30"/>
  <c r="G44" i="30"/>
  <c r="F44" i="30"/>
  <c r="G43" i="30"/>
  <c r="F43" i="30"/>
  <c r="G42" i="30"/>
  <c r="F42" i="30"/>
  <c r="G41" i="30"/>
  <c r="F41" i="30"/>
  <c r="G40" i="30"/>
  <c r="F40" i="30"/>
  <c r="G39" i="30"/>
  <c r="F39" i="30"/>
  <c r="G38" i="30"/>
  <c r="F38" i="30"/>
  <c r="G37" i="30"/>
  <c r="F37" i="30"/>
  <c r="G36" i="30"/>
  <c r="F36" i="30"/>
  <c r="G35" i="30"/>
  <c r="F35" i="30"/>
  <c r="G34" i="30"/>
  <c r="F34" i="30"/>
  <c r="G33" i="30"/>
  <c r="F33" i="30"/>
  <c r="G32" i="30"/>
  <c r="F32" i="30"/>
  <c r="G31" i="30"/>
  <c r="F31" i="30"/>
  <c r="G30" i="30"/>
  <c r="F30" i="30"/>
  <c r="G29" i="30"/>
  <c r="F29" i="30"/>
  <c r="G28" i="30"/>
  <c r="F28" i="30"/>
  <c r="G27" i="30"/>
  <c r="F27" i="30"/>
  <c r="G26" i="30"/>
  <c r="F26" i="30"/>
  <c r="G25" i="30"/>
  <c r="F25" i="30"/>
  <c r="G24" i="30"/>
  <c r="F24" i="30"/>
  <c r="G23" i="30"/>
  <c r="F23" i="30"/>
  <c r="G22" i="30"/>
  <c r="F22" i="30"/>
  <c r="G21" i="30"/>
  <c r="F21" i="30"/>
  <c r="G20" i="30"/>
  <c r="F20" i="30"/>
  <c r="G19" i="30"/>
  <c r="F19" i="30"/>
  <c r="G18" i="30"/>
  <c r="F18" i="30"/>
  <c r="G17" i="30"/>
  <c r="F17" i="30"/>
  <c r="G16" i="30"/>
  <c r="F16" i="30"/>
  <c r="G15" i="30"/>
  <c r="F15" i="30"/>
  <c r="G14" i="30"/>
  <c r="F14" i="30"/>
  <c r="G13" i="30"/>
  <c r="F13" i="30"/>
  <c r="G12" i="30"/>
  <c r="F12" i="30"/>
  <c r="G11" i="30"/>
  <c r="F11" i="30"/>
  <c r="G10" i="30"/>
  <c r="F10" i="30"/>
  <c r="G9" i="30"/>
  <c r="F9" i="30"/>
  <c r="G8" i="30"/>
  <c r="F8" i="30"/>
  <c r="G7" i="30"/>
  <c r="F7" i="30"/>
  <c r="G6" i="30"/>
  <c r="F6" i="30"/>
  <c r="G5" i="30"/>
  <c r="F5" i="30"/>
  <c r="G4" i="30"/>
  <c r="F4" i="30"/>
  <c r="G3" i="30"/>
  <c r="F3" i="30"/>
  <c r="G2" i="30"/>
  <c r="F2" i="30"/>
  <c r="K83" i="20"/>
  <c r="I83" i="20"/>
  <c r="J83" i="20" s="1"/>
  <c r="H83" i="20"/>
  <c r="G83" i="20"/>
  <c r="F83" i="20"/>
  <c r="K73" i="20"/>
  <c r="I73" i="20"/>
  <c r="H73" i="20"/>
  <c r="G73" i="20"/>
  <c r="F73" i="20"/>
  <c r="K58" i="20"/>
  <c r="J58" i="20"/>
  <c r="I58" i="20"/>
  <c r="H58" i="20"/>
  <c r="G58" i="20"/>
  <c r="F58" i="20"/>
  <c r="K10" i="20"/>
  <c r="I10" i="20"/>
  <c r="J10" i="20" s="1"/>
  <c r="H10" i="20"/>
  <c r="G10" i="20"/>
  <c r="F10" i="20"/>
  <c r="K14" i="20"/>
  <c r="I14" i="20"/>
  <c r="J14" i="20" s="1"/>
  <c r="H14" i="20"/>
  <c r="G14" i="20"/>
  <c r="F14" i="20"/>
  <c r="K42" i="20"/>
  <c r="I42" i="20"/>
  <c r="H42" i="20"/>
  <c r="G42" i="20"/>
  <c r="F42" i="20"/>
  <c r="K52" i="20"/>
  <c r="J52" i="20"/>
  <c r="I52" i="20"/>
  <c r="H52" i="20"/>
  <c r="G52" i="20"/>
  <c r="F52" i="20"/>
  <c r="K4" i="20"/>
  <c r="I4" i="20"/>
  <c r="J4" i="20" s="1"/>
  <c r="H4" i="20"/>
  <c r="G4" i="20"/>
  <c r="F4" i="20"/>
  <c r="K74" i="20"/>
  <c r="I74" i="20"/>
  <c r="J74" i="20" s="1"/>
  <c r="H74" i="20"/>
  <c r="G74" i="20"/>
  <c r="F74" i="20"/>
  <c r="K77" i="20"/>
  <c r="I77" i="20"/>
  <c r="H77" i="20"/>
  <c r="G77" i="20"/>
  <c r="F77" i="20"/>
  <c r="K2" i="20"/>
  <c r="J2" i="20"/>
  <c r="I2" i="20"/>
  <c r="H2" i="20"/>
  <c r="G2" i="20"/>
  <c r="F2" i="20"/>
  <c r="K8" i="20"/>
  <c r="I8" i="20"/>
  <c r="J8" i="20" s="1"/>
  <c r="H8" i="20"/>
  <c r="G8" i="20"/>
  <c r="F8" i="20"/>
  <c r="K72" i="20"/>
  <c r="I72" i="20"/>
  <c r="J72" i="20" s="1"/>
  <c r="H72" i="20"/>
  <c r="G72" i="20"/>
  <c r="F72" i="20"/>
  <c r="K3" i="20"/>
  <c r="I3" i="20"/>
  <c r="H3" i="20"/>
  <c r="G3" i="20"/>
  <c r="F3" i="20"/>
  <c r="K16" i="20"/>
  <c r="J16" i="20"/>
  <c r="I16" i="20"/>
  <c r="H16" i="20"/>
  <c r="G16" i="20"/>
  <c r="F16" i="20"/>
  <c r="K25" i="20"/>
  <c r="I25" i="20"/>
  <c r="J25" i="20" s="1"/>
  <c r="H25" i="20"/>
  <c r="G25" i="20"/>
  <c r="F25" i="20"/>
  <c r="K43" i="20"/>
  <c r="I43" i="20"/>
  <c r="J43" i="20" s="1"/>
  <c r="H43" i="20"/>
  <c r="G43" i="20"/>
  <c r="F43" i="20"/>
  <c r="K30" i="20"/>
  <c r="I30" i="20"/>
  <c r="H30" i="20"/>
  <c r="G30" i="20"/>
  <c r="F30" i="20"/>
  <c r="K65" i="20"/>
  <c r="J65" i="20"/>
  <c r="I65" i="20"/>
  <c r="H65" i="20"/>
  <c r="G65" i="20"/>
  <c r="F65" i="20"/>
  <c r="K28" i="20"/>
  <c r="I28" i="20"/>
  <c r="J28" i="20" s="1"/>
  <c r="H28" i="20"/>
  <c r="G28" i="20"/>
  <c r="F28" i="20"/>
  <c r="K82" i="20"/>
  <c r="I82" i="20"/>
  <c r="J82" i="20" s="1"/>
  <c r="H82" i="20"/>
  <c r="G82" i="20"/>
  <c r="F82" i="20"/>
  <c r="K48" i="20"/>
  <c r="I48" i="20"/>
  <c r="J48" i="20" s="1"/>
  <c r="H48" i="20"/>
  <c r="G48" i="20"/>
  <c r="F48" i="20"/>
  <c r="K12" i="20"/>
  <c r="J12" i="20"/>
  <c r="I12" i="20"/>
  <c r="H12" i="20"/>
  <c r="G12" i="20"/>
  <c r="F12" i="20"/>
  <c r="K59" i="20"/>
  <c r="I59" i="20"/>
  <c r="J59" i="20" s="1"/>
  <c r="H59" i="20"/>
  <c r="G59" i="20"/>
  <c r="F59" i="20"/>
  <c r="K19" i="20"/>
  <c r="I19" i="20"/>
  <c r="J19" i="20" s="1"/>
  <c r="H19" i="20"/>
  <c r="G19" i="20"/>
  <c r="F19" i="20"/>
  <c r="K79" i="20"/>
  <c r="I79" i="20"/>
  <c r="J79" i="20" s="1"/>
  <c r="H79" i="20"/>
  <c r="G79" i="20"/>
  <c r="F79" i="20"/>
  <c r="K51" i="20"/>
  <c r="J51" i="20"/>
  <c r="I51" i="20"/>
  <c r="H51" i="20"/>
  <c r="G51" i="20"/>
  <c r="F51" i="20"/>
  <c r="K21" i="20"/>
  <c r="I21" i="20"/>
  <c r="J21" i="20" s="1"/>
  <c r="H21" i="20"/>
  <c r="G21" i="20"/>
  <c r="F21" i="20"/>
  <c r="K39" i="20"/>
  <c r="I39" i="20"/>
  <c r="J39" i="20" s="1"/>
  <c r="H39" i="20"/>
  <c r="G39" i="20"/>
  <c r="F39" i="20"/>
  <c r="K36" i="20"/>
  <c r="I36" i="20"/>
  <c r="J36" i="20" s="1"/>
  <c r="H36" i="20"/>
  <c r="G36" i="20"/>
  <c r="F36" i="20"/>
  <c r="K56" i="20"/>
  <c r="J56" i="20"/>
  <c r="I56" i="20"/>
  <c r="H56" i="20"/>
  <c r="G56" i="20"/>
  <c r="F56" i="20"/>
  <c r="K35" i="20"/>
  <c r="I35" i="20"/>
  <c r="J35" i="20" s="1"/>
  <c r="H35" i="20"/>
  <c r="G35" i="20"/>
  <c r="F35" i="20"/>
  <c r="K18" i="20"/>
  <c r="I18" i="20"/>
  <c r="J18" i="20" s="1"/>
  <c r="H18" i="20"/>
  <c r="G18" i="20"/>
  <c r="F18" i="20"/>
  <c r="K15" i="20"/>
  <c r="I15" i="20"/>
  <c r="J15" i="20" s="1"/>
  <c r="H15" i="20"/>
  <c r="G15" i="20"/>
  <c r="F15" i="20"/>
  <c r="K26" i="20"/>
  <c r="J26" i="20"/>
  <c r="I26" i="20"/>
  <c r="H26" i="20"/>
  <c r="G26" i="20"/>
  <c r="F26" i="20"/>
  <c r="K13" i="20"/>
  <c r="I13" i="20"/>
  <c r="J13" i="20" s="1"/>
  <c r="H13" i="20"/>
  <c r="G13" i="20"/>
  <c r="F13" i="20"/>
  <c r="K37" i="20"/>
  <c r="I37" i="20"/>
  <c r="J37" i="20" s="1"/>
  <c r="H37" i="20"/>
  <c r="G37" i="20"/>
  <c r="F37" i="20"/>
  <c r="K34" i="20"/>
  <c r="I34" i="20"/>
  <c r="J34" i="20" s="1"/>
  <c r="H34" i="20"/>
  <c r="G34" i="20"/>
  <c r="F34" i="20"/>
  <c r="K50" i="20"/>
  <c r="J50" i="20"/>
  <c r="I50" i="20"/>
  <c r="H50" i="20"/>
  <c r="G50" i="20"/>
  <c r="F50" i="20"/>
  <c r="K76" i="20"/>
  <c r="I76" i="20"/>
  <c r="J76" i="20" s="1"/>
  <c r="H76" i="20"/>
  <c r="G76" i="20"/>
  <c r="F76" i="20"/>
  <c r="K33" i="20"/>
  <c r="I33" i="20"/>
  <c r="J33" i="20" s="1"/>
  <c r="H33" i="20"/>
  <c r="G33" i="20"/>
  <c r="F33" i="20"/>
  <c r="K41" i="20"/>
  <c r="I41" i="20"/>
  <c r="J41" i="20" s="1"/>
  <c r="H41" i="20"/>
  <c r="G41" i="20"/>
  <c r="F41" i="20"/>
  <c r="K20" i="20"/>
  <c r="J20" i="20"/>
  <c r="I20" i="20"/>
  <c r="H20" i="20"/>
  <c r="G20" i="20"/>
  <c r="F20" i="20"/>
  <c r="K55" i="20"/>
  <c r="I55" i="20"/>
  <c r="J55" i="20" s="1"/>
  <c r="H55" i="20"/>
  <c r="G55" i="20"/>
  <c r="F55" i="20"/>
  <c r="K45" i="20"/>
  <c r="I45" i="20"/>
  <c r="J45" i="20" s="1"/>
  <c r="H45" i="20"/>
  <c r="G45" i="20"/>
  <c r="F45" i="20"/>
  <c r="K62" i="20"/>
  <c r="I62" i="20"/>
  <c r="J62" i="20" s="1"/>
  <c r="H62" i="20"/>
  <c r="G62" i="20"/>
  <c r="F62" i="20"/>
  <c r="K22" i="20"/>
  <c r="J22" i="20"/>
  <c r="I22" i="20"/>
  <c r="H22" i="20"/>
  <c r="G22" i="20"/>
  <c r="F22" i="20"/>
  <c r="K70" i="20"/>
  <c r="I70" i="20"/>
  <c r="J70" i="20" s="1"/>
  <c r="H70" i="20"/>
  <c r="G70" i="20"/>
  <c r="F70" i="20"/>
  <c r="K69" i="20"/>
  <c r="I69" i="20"/>
  <c r="J69" i="20" s="1"/>
  <c r="H69" i="20"/>
  <c r="G69" i="20"/>
  <c r="F69" i="20"/>
  <c r="K53" i="20"/>
  <c r="I53" i="20"/>
  <c r="J53" i="20" s="1"/>
  <c r="H53" i="20"/>
  <c r="G53" i="20"/>
  <c r="F53" i="20"/>
  <c r="K38" i="20"/>
  <c r="J38" i="20"/>
  <c r="I38" i="20"/>
  <c r="H38" i="20"/>
  <c r="G38" i="20"/>
  <c r="F38" i="20"/>
  <c r="K75" i="20"/>
  <c r="I75" i="20"/>
  <c r="J75" i="20" s="1"/>
  <c r="H75" i="20"/>
  <c r="G75" i="20"/>
  <c r="F75" i="20"/>
  <c r="K7" i="20"/>
  <c r="I7" i="20"/>
  <c r="J7" i="20" s="1"/>
  <c r="H7" i="20"/>
  <c r="G7" i="20"/>
  <c r="F7" i="20"/>
  <c r="K49" i="20"/>
  <c r="I49" i="20"/>
  <c r="J49" i="20" s="1"/>
  <c r="H49" i="20"/>
  <c r="G49" i="20"/>
  <c r="F49" i="20"/>
  <c r="K64" i="20"/>
  <c r="J64" i="20"/>
  <c r="I64" i="20"/>
  <c r="H64" i="20"/>
  <c r="G64" i="20"/>
  <c r="F64" i="20"/>
  <c r="K46" i="20"/>
  <c r="I46" i="20"/>
  <c r="J46" i="20" s="1"/>
  <c r="H46" i="20"/>
  <c r="G46" i="20"/>
  <c r="F46" i="20"/>
  <c r="K44" i="20"/>
  <c r="I44" i="20"/>
  <c r="J44" i="20" s="1"/>
  <c r="H44" i="20"/>
  <c r="G44" i="20"/>
  <c r="F44" i="20"/>
  <c r="K17" i="20"/>
  <c r="I17" i="20"/>
  <c r="J17" i="20" s="1"/>
  <c r="H17" i="20"/>
  <c r="G17" i="20"/>
  <c r="F17" i="20"/>
  <c r="K60" i="20"/>
  <c r="J60" i="20"/>
  <c r="I60" i="20"/>
  <c r="H60" i="20"/>
  <c r="G60" i="20"/>
  <c r="F60" i="20"/>
  <c r="K27" i="20"/>
  <c r="I27" i="20"/>
  <c r="J27" i="20" s="1"/>
  <c r="H27" i="20"/>
  <c r="G27" i="20"/>
  <c r="F27" i="20"/>
  <c r="K40" i="20"/>
  <c r="I40" i="20"/>
  <c r="J40" i="20" s="1"/>
  <c r="H40" i="20"/>
  <c r="G40" i="20"/>
  <c r="F40" i="20"/>
  <c r="K9" i="20"/>
  <c r="I9" i="20"/>
  <c r="J9" i="20" s="1"/>
  <c r="H9" i="20"/>
  <c r="G9" i="20"/>
  <c r="F9" i="20"/>
  <c r="K68" i="20"/>
  <c r="J68" i="20"/>
  <c r="I68" i="20"/>
  <c r="H68" i="20"/>
  <c r="G68" i="20"/>
  <c r="F68" i="20"/>
  <c r="K71" i="20"/>
  <c r="I71" i="20"/>
  <c r="J71" i="20" s="1"/>
  <c r="H71" i="20"/>
  <c r="G71" i="20"/>
  <c r="F71" i="20"/>
  <c r="K29" i="20"/>
  <c r="I29" i="20"/>
  <c r="J29" i="20" s="1"/>
  <c r="H29" i="20"/>
  <c r="G29" i="20"/>
  <c r="F29" i="20"/>
  <c r="K67" i="20"/>
  <c r="I67" i="20"/>
  <c r="J67" i="20" s="1"/>
  <c r="H67" i="20"/>
  <c r="G67" i="20"/>
  <c r="F67" i="20"/>
  <c r="K66" i="20"/>
  <c r="J66" i="20"/>
  <c r="I66" i="20"/>
  <c r="H66" i="20"/>
  <c r="G66" i="20"/>
  <c r="F66" i="20"/>
  <c r="K23" i="20"/>
  <c r="I23" i="20"/>
  <c r="J23" i="20" s="1"/>
  <c r="H23" i="20"/>
  <c r="G23" i="20"/>
  <c r="F23" i="20"/>
  <c r="K32" i="20"/>
  <c r="I32" i="20"/>
  <c r="J32" i="20" s="1"/>
  <c r="H32" i="20"/>
  <c r="G32" i="20"/>
  <c r="F32" i="20"/>
  <c r="K6" i="20"/>
  <c r="I6" i="20"/>
  <c r="J6" i="20" s="1"/>
  <c r="H6" i="20"/>
  <c r="G6" i="20"/>
  <c r="F6" i="20"/>
  <c r="K5" i="20"/>
  <c r="J5" i="20"/>
  <c r="I5" i="20"/>
  <c r="H5" i="20"/>
  <c r="G5" i="20"/>
  <c r="F5" i="20"/>
  <c r="K63" i="20"/>
  <c r="I63" i="20"/>
  <c r="J63" i="20" s="1"/>
  <c r="H63" i="20"/>
  <c r="G63" i="20"/>
  <c r="F63" i="20"/>
  <c r="K31" i="20"/>
  <c r="I31" i="20"/>
  <c r="J31" i="20" s="1"/>
  <c r="H31" i="20"/>
  <c r="G31" i="20"/>
  <c r="F31" i="20"/>
  <c r="K61" i="20"/>
  <c r="I61" i="20"/>
  <c r="J61" i="20" s="1"/>
  <c r="H61" i="20"/>
  <c r="G61" i="20"/>
  <c r="F61" i="20"/>
  <c r="K81" i="20"/>
  <c r="J81" i="20"/>
  <c r="I81" i="20"/>
  <c r="H81" i="20"/>
  <c r="G81" i="20"/>
  <c r="F81" i="20"/>
  <c r="K47" i="20"/>
  <c r="I47" i="20"/>
  <c r="J47" i="20" s="1"/>
  <c r="H47" i="20"/>
  <c r="G47" i="20"/>
  <c r="F47" i="20"/>
  <c r="K24" i="20"/>
  <c r="I24" i="20"/>
  <c r="J24" i="20" s="1"/>
  <c r="H24" i="20"/>
  <c r="G24" i="20"/>
  <c r="F24" i="20"/>
  <c r="K11" i="20"/>
  <c r="I11" i="20"/>
  <c r="J11" i="20" s="1"/>
  <c r="H11" i="20"/>
  <c r="G11" i="20"/>
  <c r="F11" i="20"/>
  <c r="K80" i="20"/>
  <c r="J80" i="20"/>
  <c r="I80" i="20"/>
  <c r="H80" i="20"/>
  <c r="G80" i="20"/>
  <c r="F80" i="20"/>
  <c r="K57" i="20"/>
  <c r="I57" i="20"/>
  <c r="J57" i="20" s="1"/>
  <c r="H57" i="20"/>
  <c r="G57" i="20"/>
  <c r="F57" i="20"/>
  <c r="K78" i="20"/>
  <c r="I78" i="20"/>
  <c r="J78" i="20" s="1"/>
  <c r="H78" i="20"/>
  <c r="G78" i="20"/>
  <c r="F78" i="20"/>
  <c r="K54" i="20"/>
  <c r="I54" i="20"/>
  <c r="J54" i="20" s="1"/>
  <c r="H54" i="20"/>
  <c r="G54" i="20"/>
  <c r="F54" i="20"/>
  <c r="J26" i="23"/>
  <c r="I26" i="23"/>
  <c r="H26" i="23"/>
  <c r="G26" i="23"/>
  <c r="F26" i="23"/>
  <c r="J25" i="23"/>
  <c r="H25" i="23"/>
  <c r="I25" i="23" s="1"/>
  <c r="G25" i="23"/>
  <c r="F25" i="23"/>
  <c r="J24" i="23"/>
  <c r="I24" i="23"/>
  <c r="H24" i="23"/>
  <c r="G24" i="23"/>
  <c r="F24" i="23"/>
  <c r="J23" i="23"/>
  <c r="H23" i="23"/>
  <c r="I23" i="23" s="1"/>
  <c r="G23" i="23"/>
  <c r="F23" i="23"/>
  <c r="J22" i="23"/>
  <c r="I22" i="23"/>
  <c r="H22" i="23"/>
  <c r="G22" i="23"/>
  <c r="F22" i="23"/>
  <c r="J21" i="23"/>
  <c r="H21" i="23"/>
  <c r="I21" i="23" s="1"/>
  <c r="G21" i="23"/>
  <c r="F21" i="23"/>
  <c r="J20" i="23"/>
  <c r="I20" i="23"/>
  <c r="H20" i="23"/>
  <c r="G20" i="23"/>
  <c r="F20" i="23"/>
  <c r="J19" i="23"/>
  <c r="H19" i="23"/>
  <c r="I19" i="23" s="1"/>
  <c r="G19" i="23"/>
  <c r="F19" i="23"/>
  <c r="J18" i="23"/>
  <c r="I18" i="23"/>
  <c r="H18" i="23"/>
  <c r="G18" i="23"/>
  <c r="F18" i="23"/>
  <c r="J17" i="23"/>
  <c r="H17" i="23"/>
  <c r="I17" i="23" s="1"/>
  <c r="G17" i="23"/>
  <c r="F17" i="23"/>
  <c r="J16" i="23"/>
  <c r="I16" i="23"/>
  <c r="H16" i="23"/>
  <c r="G16" i="23"/>
  <c r="F16" i="23"/>
  <c r="J15" i="23"/>
  <c r="H15" i="23"/>
  <c r="I15" i="23" s="1"/>
  <c r="G15" i="23"/>
  <c r="F15" i="23"/>
  <c r="J14" i="23"/>
  <c r="I14" i="23"/>
  <c r="H14" i="23"/>
  <c r="G14" i="23"/>
  <c r="F14" i="23"/>
  <c r="J13" i="23"/>
  <c r="H13" i="23"/>
  <c r="I13" i="23" s="1"/>
  <c r="G13" i="23"/>
  <c r="F13" i="23"/>
  <c r="J12" i="23"/>
  <c r="I12" i="23"/>
  <c r="H12" i="23"/>
  <c r="G12" i="23"/>
  <c r="F12" i="23"/>
  <c r="J11" i="23"/>
  <c r="H11" i="23"/>
  <c r="I11" i="23" s="1"/>
  <c r="G11" i="23"/>
  <c r="F11" i="23"/>
  <c r="J10" i="23"/>
  <c r="I10" i="23"/>
  <c r="H10" i="23"/>
  <c r="G10" i="23"/>
  <c r="F10" i="23"/>
  <c r="J9" i="23"/>
  <c r="H9" i="23"/>
  <c r="I9" i="23" s="1"/>
  <c r="G9" i="23"/>
  <c r="F9" i="23"/>
  <c r="J8" i="23"/>
  <c r="I8" i="23"/>
  <c r="H8" i="23"/>
  <c r="G8" i="23"/>
  <c r="F8" i="23"/>
  <c r="J7" i="23"/>
  <c r="H7" i="23"/>
  <c r="I7" i="23" s="1"/>
  <c r="G7" i="23"/>
  <c r="F7" i="23"/>
  <c r="J6" i="23"/>
  <c r="I6" i="23"/>
  <c r="H6" i="23"/>
  <c r="G6" i="23"/>
  <c r="F6" i="23"/>
  <c r="J5" i="23"/>
  <c r="H5" i="23"/>
  <c r="I5" i="23" s="1"/>
  <c r="G5" i="23"/>
  <c r="F5" i="23"/>
  <c r="J4" i="23"/>
  <c r="I4" i="23"/>
  <c r="H4" i="23"/>
  <c r="G4" i="23"/>
  <c r="F4" i="23"/>
  <c r="J3" i="23"/>
  <c r="H3" i="23"/>
  <c r="I3" i="23" s="1"/>
  <c r="G3" i="23"/>
  <c r="F3" i="23"/>
  <c r="J2" i="23"/>
  <c r="I2" i="23"/>
  <c r="H2" i="23"/>
  <c r="G2" i="23"/>
  <c r="F2" i="23"/>
  <c r="J90" i="5"/>
  <c r="H90" i="5"/>
  <c r="I90" i="5" s="1"/>
  <c r="G90" i="5"/>
  <c r="F90" i="5"/>
  <c r="J89" i="5"/>
  <c r="I89" i="5"/>
  <c r="H89" i="5"/>
  <c r="G89" i="5"/>
  <c r="F89" i="5"/>
  <c r="J88" i="5"/>
  <c r="H88" i="5"/>
  <c r="I88" i="5" s="1"/>
  <c r="G88" i="5"/>
  <c r="F88" i="5"/>
  <c r="J87" i="5"/>
  <c r="I87" i="5"/>
  <c r="H87" i="5"/>
  <c r="G87" i="5"/>
  <c r="F87" i="5"/>
  <c r="J86" i="5"/>
  <c r="H86" i="5"/>
  <c r="I86" i="5" s="1"/>
  <c r="G86" i="5"/>
  <c r="F86" i="5"/>
  <c r="J85" i="5"/>
  <c r="I85" i="5"/>
  <c r="H85" i="5"/>
  <c r="G85" i="5"/>
  <c r="F85" i="5"/>
  <c r="J84" i="5"/>
  <c r="H84" i="5"/>
  <c r="I84" i="5" s="1"/>
  <c r="G84" i="5"/>
  <c r="F84" i="5"/>
  <c r="J83" i="5"/>
  <c r="I83" i="5"/>
  <c r="H83" i="5"/>
  <c r="G83" i="5"/>
  <c r="F83" i="5"/>
  <c r="J82" i="5"/>
  <c r="H82" i="5"/>
  <c r="I82" i="5" s="1"/>
  <c r="G82" i="5"/>
  <c r="F82" i="5"/>
  <c r="J81" i="5"/>
  <c r="I81" i="5"/>
  <c r="H81" i="5"/>
  <c r="G81" i="5"/>
  <c r="F81" i="5"/>
  <c r="J80" i="5"/>
  <c r="H80" i="5"/>
  <c r="I80" i="5" s="1"/>
  <c r="G80" i="5"/>
  <c r="F80" i="5"/>
  <c r="J79" i="5"/>
  <c r="I79" i="5"/>
  <c r="H79" i="5"/>
  <c r="G79" i="5"/>
  <c r="F79" i="5"/>
  <c r="J78" i="5"/>
  <c r="H78" i="5"/>
  <c r="I78" i="5" s="1"/>
  <c r="G78" i="5"/>
  <c r="F78" i="5"/>
  <c r="J77" i="5"/>
  <c r="I77" i="5"/>
  <c r="H77" i="5"/>
  <c r="G77" i="5"/>
  <c r="F77" i="5"/>
  <c r="J76" i="5"/>
  <c r="H76" i="5"/>
  <c r="I76" i="5" s="1"/>
  <c r="G76" i="5"/>
  <c r="F76" i="5"/>
  <c r="J75" i="5"/>
  <c r="I75" i="5"/>
  <c r="H75" i="5"/>
  <c r="G75" i="5"/>
  <c r="F75" i="5"/>
  <c r="J74" i="5"/>
  <c r="H74" i="5"/>
  <c r="I74" i="5" s="1"/>
  <c r="G74" i="5"/>
  <c r="F74" i="5"/>
  <c r="J73" i="5"/>
  <c r="I73" i="5"/>
  <c r="H73" i="5"/>
  <c r="G73" i="5"/>
  <c r="F73" i="5"/>
  <c r="J72" i="5"/>
  <c r="H72" i="5"/>
  <c r="I72" i="5" s="1"/>
  <c r="G72" i="5"/>
  <c r="F72" i="5"/>
  <c r="J71" i="5"/>
  <c r="I71" i="5"/>
  <c r="H71" i="5"/>
  <c r="G71" i="5"/>
  <c r="F71" i="5"/>
  <c r="J70" i="5"/>
  <c r="H70" i="5"/>
  <c r="I70" i="5" s="1"/>
  <c r="G70" i="5"/>
  <c r="F70" i="5"/>
  <c r="J69" i="5"/>
  <c r="I69" i="5"/>
  <c r="H69" i="5"/>
  <c r="G69" i="5"/>
  <c r="F69" i="5"/>
  <c r="J68" i="5"/>
  <c r="H68" i="5"/>
  <c r="I68" i="5" s="1"/>
  <c r="G68" i="5"/>
  <c r="F68" i="5"/>
  <c r="J67" i="5"/>
  <c r="I67" i="5"/>
  <c r="H67" i="5"/>
  <c r="G67" i="5"/>
  <c r="F67" i="5"/>
  <c r="J66" i="5"/>
  <c r="H66" i="5"/>
  <c r="I66" i="5" s="1"/>
  <c r="G66" i="5"/>
  <c r="F66" i="5"/>
  <c r="J65" i="5"/>
  <c r="I65" i="5"/>
  <c r="H65" i="5"/>
  <c r="G65" i="5"/>
  <c r="F65" i="5"/>
  <c r="J64" i="5"/>
  <c r="H64" i="5"/>
  <c r="I64" i="5" s="1"/>
  <c r="G64" i="5"/>
  <c r="F64" i="5"/>
  <c r="J63" i="5"/>
  <c r="I63" i="5"/>
  <c r="H63" i="5"/>
  <c r="G63" i="5"/>
  <c r="F63" i="5"/>
  <c r="J62" i="5"/>
  <c r="H62" i="5"/>
  <c r="I62" i="5" s="1"/>
  <c r="G62" i="5"/>
  <c r="F62" i="5"/>
  <c r="J61" i="5"/>
  <c r="I61" i="5"/>
  <c r="H61" i="5"/>
  <c r="G61" i="5"/>
  <c r="F61" i="5"/>
  <c r="J60" i="5"/>
  <c r="H60" i="5"/>
  <c r="I60" i="5" s="1"/>
  <c r="G60" i="5"/>
  <c r="F60" i="5"/>
  <c r="J59" i="5"/>
  <c r="I59" i="5"/>
  <c r="H59" i="5"/>
  <c r="G59" i="5"/>
  <c r="F59" i="5"/>
  <c r="J58" i="5"/>
  <c r="H58" i="5"/>
  <c r="I58" i="5" s="1"/>
  <c r="G58" i="5"/>
  <c r="F58" i="5"/>
  <c r="J57" i="5"/>
  <c r="I57" i="5"/>
  <c r="H57" i="5"/>
  <c r="G57" i="5"/>
  <c r="F57" i="5"/>
  <c r="J56" i="5"/>
  <c r="H56" i="5"/>
  <c r="I56" i="5" s="1"/>
  <c r="G56" i="5"/>
  <c r="F56" i="5"/>
  <c r="J55" i="5"/>
  <c r="I55" i="5"/>
  <c r="H55" i="5"/>
  <c r="G55" i="5"/>
  <c r="F55" i="5"/>
  <c r="J54" i="5"/>
  <c r="H54" i="5"/>
  <c r="I54" i="5" s="1"/>
  <c r="G54" i="5"/>
  <c r="F54" i="5"/>
  <c r="J53" i="5"/>
  <c r="I53" i="5"/>
  <c r="H53" i="5"/>
  <c r="G53" i="5"/>
  <c r="F53" i="5"/>
  <c r="J52" i="5"/>
  <c r="H52" i="5"/>
  <c r="I52" i="5" s="1"/>
  <c r="G52" i="5"/>
  <c r="F52" i="5"/>
  <c r="J51" i="5"/>
  <c r="I51" i="5"/>
  <c r="H51" i="5"/>
  <c r="G51" i="5"/>
  <c r="F51" i="5"/>
  <c r="J50" i="5"/>
  <c r="H50" i="5"/>
  <c r="I50" i="5" s="1"/>
  <c r="G50" i="5"/>
  <c r="F50" i="5"/>
  <c r="J49" i="5"/>
  <c r="I49" i="5"/>
  <c r="H49" i="5"/>
  <c r="G49" i="5"/>
  <c r="F49" i="5"/>
  <c r="J48" i="5"/>
  <c r="H48" i="5"/>
  <c r="I48" i="5" s="1"/>
  <c r="G48" i="5"/>
  <c r="F48" i="5"/>
  <c r="J47" i="5"/>
  <c r="I47" i="5"/>
  <c r="H47" i="5"/>
  <c r="G47" i="5"/>
  <c r="F47" i="5"/>
  <c r="J46" i="5"/>
  <c r="H46" i="5"/>
  <c r="I46" i="5" s="1"/>
  <c r="G46" i="5"/>
  <c r="F46" i="5"/>
  <c r="J45" i="5"/>
  <c r="I45" i="5"/>
  <c r="H45" i="5"/>
  <c r="G45" i="5"/>
  <c r="F45" i="5"/>
  <c r="J44" i="5"/>
  <c r="H44" i="5"/>
  <c r="I44" i="5" s="1"/>
  <c r="G44" i="5"/>
  <c r="F44" i="5"/>
  <c r="J43" i="5"/>
  <c r="I43" i="5"/>
  <c r="H43" i="5"/>
  <c r="G43" i="5"/>
  <c r="F43" i="5"/>
  <c r="J42" i="5"/>
  <c r="H42" i="5"/>
  <c r="I42" i="5" s="1"/>
  <c r="G42" i="5"/>
  <c r="F42" i="5"/>
  <c r="J41" i="5"/>
  <c r="I41" i="5"/>
  <c r="H41" i="5"/>
  <c r="G41" i="5"/>
  <c r="F41" i="5"/>
  <c r="J40" i="5"/>
  <c r="H40" i="5"/>
  <c r="I40" i="5" s="1"/>
  <c r="G40" i="5"/>
  <c r="F40" i="5"/>
  <c r="J39" i="5"/>
  <c r="I39" i="5"/>
  <c r="H39" i="5"/>
  <c r="G39" i="5"/>
  <c r="F39" i="5"/>
  <c r="J38" i="5"/>
  <c r="H38" i="5"/>
  <c r="I38" i="5" s="1"/>
  <c r="G38" i="5"/>
  <c r="F38" i="5"/>
  <c r="J37" i="5"/>
  <c r="I37" i="5"/>
  <c r="H37" i="5"/>
  <c r="G37" i="5"/>
  <c r="F37" i="5"/>
  <c r="J36" i="5"/>
  <c r="H36" i="5"/>
  <c r="I36" i="5" s="1"/>
  <c r="G36" i="5"/>
  <c r="F36" i="5"/>
  <c r="J35" i="5"/>
  <c r="I35" i="5"/>
  <c r="H35" i="5"/>
  <c r="G35" i="5"/>
  <c r="F35" i="5"/>
  <c r="J34" i="5"/>
  <c r="H34" i="5"/>
  <c r="I34" i="5" s="1"/>
  <c r="G34" i="5"/>
  <c r="F34" i="5"/>
  <c r="J33" i="5"/>
  <c r="I33" i="5"/>
  <c r="H33" i="5"/>
  <c r="G33" i="5"/>
  <c r="F33" i="5"/>
  <c r="J32" i="5"/>
  <c r="H32" i="5"/>
  <c r="I32" i="5" s="1"/>
  <c r="G32" i="5"/>
  <c r="F32" i="5"/>
  <c r="J31" i="5"/>
  <c r="I31" i="5"/>
  <c r="H31" i="5"/>
  <c r="G31" i="5"/>
  <c r="F31" i="5"/>
  <c r="J30" i="5"/>
  <c r="H30" i="5"/>
  <c r="I30" i="5" s="1"/>
  <c r="G30" i="5"/>
  <c r="F30" i="5"/>
  <c r="J29" i="5"/>
  <c r="I29" i="5"/>
  <c r="H29" i="5"/>
  <c r="G29" i="5"/>
  <c r="F29" i="5"/>
  <c r="J28" i="5"/>
  <c r="H28" i="5"/>
  <c r="I28" i="5" s="1"/>
  <c r="G28" i="5"/>
  <c r="F28" i="5"/>
  <c r="J27" i="5"/>
  <c r="I27" i="5"/>
  <c r="H27" i="5"/>
  <c r="G27" i="5"/>
  <c r="F27" i="5"/>
  <c r="J26" i="5"/>
  <c r="H26" i="5"/>
  <c r="I26" i="5" s="1"/>
  <c r="G26" i="5"/>
  <c r="F26" i="5"/>
  <c r="J25" i="5"/>
  <c r="I25" i="5"/>
  <c r="H25" i="5"/>
  <c r="G25" i="5"/>
  <c r="F25" i="5"/>
  <c r="J24" i="5"/>
  <c r="H24" i="5"/>
  <c r="I24" i="5" s="1"/>
  <c r="G24" i="5"/>
  <c r="F24" i="5"/>
  <c r="J23" i="5"/>
  <c r="I23" i="5"/>
  <c r="H23" i="5"/>
  <c r="G23" i="5"/>
  <c r="F23" i="5"/>
  <c r="J22" i="5"/>
  <c r="H22" i="5"/>
  <c r="I22" i="5" s="1"/>
  <c r="G22" i="5"/>
  <c r="F22" i="5"/>
  <c r="J21" i="5"/>
  <c r="I21" i="5"/>
  <c r="H21" i="5"/>
  <c r="G21" i="5"/>
  <c r="F21" i="5"/>
  <c r="J20" i="5"/>
  <c r="H20" i="5"/>
  <c r="I20" i="5" s="1"/>
  <c r="G20" i="5"/>
  <c r="F20" i="5"/>
  <c r="J19" i="5"/>
  <c r="I19" i="5"/>
  <c r="H19" i="5"/>
  <c r="G19" i="5"/>
  <c r="F19" i="5"/>
  <c r="J18" i="5"/>
  <c r="H18" i="5"/>
  <c r="I18" i="5" s="1"/>
  <c r="G18" i="5"/>
  <c r="F18" i="5"/>
  <c r="J17" i="5"/>
  <c r="I17" i="5"/>
  <c r="H17" i="5"/>
  <c r="G17" i="5"/>
  <c r="F17" i="5"/>
  <c r="J16" i="5"/>
  <c r="H16" i="5"/>
  <c r="I16" i="5" s="1"/>
  <c r="G16" i="5"/>
  <c r="F16" i="5"/>
  <c r="J15" i="5"/>
  <c r="I15" i="5"/>
  <c r="H15" i="5"/>
  <c r="G15" i="5"/>
  <c r="F15" i="5"/>
  <c r="J14" i="5"/>
  <c r="H14" i="5"/>
  <c r="I14" i="5" s="1"/>
  <c r="G14" i="5"/>
  <c r="F14" i="5"/>
  <c r="J13" i="5"/>
  <c r="I13" i="5"/>
  <c r="H13" i="5"/>
  <c r="G13" i="5"/>
  <c r="F13" i="5"/>
  <c r="J12" i="5"/>
  <c r="H12" i="5"/>
  <c r="I12" i="5" s="1"/>
  <c r="G12" i="5"/>
  <c r="F12" i="5"/>
  <c r="J11" i="5"/>
  <c r="I11" i="5"/>
  <c r="H11" i="5"/>
  <c r="G11" i="5"/>
  <c r="F11" i="5"/>
  <c r="J10" i="5"/>
  <c r="H10" i="5"/>
  <c r="I10" i="5" s="1"/>
  <c r="G10" i="5"/>
  <c r="F10" i="5"/>
  <c r="J9" i="5"/>
  <c r="I9" i="5"/>
  <c r="H9" i="5"/>
  <c r="G9" i="5"/>
  <c r="F9" i="5"/>
  <c r="J8" i="5"/>
  <c r="H8" i="5"/>
  <c r="I8" i="5" s="1"/>
  <c r="G8" i="5"/>
  <c r="F8" i="5"/>
  <c r="J7" i="5"/>
  <c r="I7" i="5"/>
  <c r="H7" i="5"/>
  <c r="G7" i="5"/>
  <c r="F7" i="5"/>
  <c r="J6" i="5"/>
  <c r="H6" i="5"/>
  <c r="I6" i="5" s="1"/>
  <c r="G6" i="5"/>
  <c r="F6" i="5"/>
  <c r="J5" i="5"/>
  <c r="I5" i="5"/>
  <c r="H5" i="5"/>
  <c r="G5" i="5"/>
  <c r="F5" i="5"/>
  <c r="J4" i="5"/>
  <c r="H4" i="5"/>
  <c r="I4" i="5" s="1"/>
  <c r="G4" i="5"/>
  <c r="F4" i="5"/>
  <c r="J3" i="5"/>
  <c r="I3" i="5"/>
  <c r="H3" i="5"/>
  <c r="G3" i="5"/>
  <c r="F3" i="5"/>
  <c r="J2" i="5"/>
  <c r="H2" i="5"/>
  <c r="I2" i="5" s="1"/>
  <c r="G2" i="5"/>
  <c r="F2" i="5"/>
  <c r="J83" i="18"/>
  <c r="I83" i="18"/>
  <c r="H83" i="18"/>
  <c r="G83" i="18"/>
  <c r="F83" i="18"/>
  <c r="J12" i="18"/>
  <c r="H12" i="18"/>
  <c r="I12" i="18" s="1"/>
  <c r="G12" i="18"/>
  <c r="F12" i="18"/>
  <c r="J68" i="18"/>
  <c r="H68" i="18"/>
  <c r="I68" i="18" s="1"/>
  <c r="G68" i="18"/>
  <c r="F68" i="18"/>
  <c r="J13" i="18"/>
  <c r="I13" i="18"/>
  <c r="H13" i="18"/>
  <c r="G13" i="18"/>
  <c r="F13" i="18"/>
  <c r="J34" i="18"/>
  <c r="H34" i="18"/>
  <c r="I34" i="18" s="1"/>
  <c r="G34" i="18"/>
  <c r="F34" i="18"/>
  <c r="J6" i="18"/>
  <c r="H6" i="18"/>
  <c r="I6" i="18" s="1"/>
  <c r="G6" i="18"/>
  <c r="F6" i="18"/>
  <c r="J2" i="18"/>
  <c r="H2" i="18"/>
  <c r="I2" i="18" s="1"/>
  <c r="G2" i="18"/>
  <c r="F2" i="18"/>
  <c r="J18" i="18"/>
  <c r="H18" i="18"/>
  <c r="I18" i="18" s="1"/>
  <c r="G18" i="18"/>
  <c r="F18" i="18"/>
  <c r="J17" i="18"/>
  <c r="H17" i="18"/>
  <c r="I17" i="18" s="1"/>
  <c r="G17" i="18"/>
  <c r="F17" i="18"/>
  <c r="J7" i="18"/>
  <c r="H7" i="18"/>
  <c r="I7" i="18" s="1"/>
  <c r="G7" i="18"/>
  <c r="F7" i="18"/>
  <c r="J69" i="18"/>
  <c r="I69" i="18"/>
  <c r="H69" i="18"/>
  <c r="G69" i="18"/>
  <c r="F69" i="18"/>
  <c r="J14" i="18"/>
  <c r="H14" i="18"/>
  <c r="I14" i="18" s="1"/>
  <c r="G14" i="18"/>
  <c r="F14" i="18"/>
  <c r="J26" i="18"/>
  <c r="H26" i="18"/>
  <c r="I26" i="18" s="1"/>
  <c r="G26" i="18"/>
  <c r="F26" i="18"/>
  <c r="J82" i="18"/>
  <c r="H82" i="18"/>
  <c r="I82" i="18" s="1"/>
  <c r="G82" i="18"/>
  <c r="F82" i="18"/>
  <c r="J15" i="18"/>
  <c r="I15" i="18"/>
  <c r="H15" i="18"/>
  <c r="G15" i="18"/>
  <c r="F15" i="18"/>
  <c r="J54" i="18"/>
  <c r="H54" i="18"/>
  <c r="I54" i="18" s="1"/>
  <c r="G54" i="18"/>
  <c r="F54" i="18"/>
  <c r="J42" i="18"/>
  <c r="H42" i="18"/>
  <c r="I42" i="18" s="1"/>
  <c r="G42" i="18"/>
  <c r="F42" i="18"/>
  <c r="J5" i="18"/>
  <c r="H5" i="18"/>
  <c r="I5" i="18" s="1"/>
  <c r="G5" i="18"/>
  <c r="F5" i="18"/>
  <c r="J64" i="18"/>
  <c r="I64" i="18"/>
  <c r="H64" i="18"/>
  <c r="G64" i="18"/>
  <c r="F64" i="18"/>
  <c r="J44" i="18"/>
  <c r="H44" i="18"/>
  <c r="I44" i="18" s="1"/>
  <c r="G44" i="18"/>
  <c r="F44" i="18"/>
  <c r="J81" i="18"/>
  <c r="H81" i="18"/>
  <c r="I81" i="18" s="1"/>
  <c r="G81" i="18"/>
  <c r="F81" i="18"/>
  <c r="J70" i="18"/>
  <c r="H70" i="18"/>
  <c r="I70" i="18" s="1"/>
  <c r="G70" i="18"/>
  <c r="F70" i="18"/>
  <c r="J51" i="18"/>
  <c r="I51" i="18"/>
  <c r="H51" i="18"/>
  <c r="G51" i="18"/>
  <c r="F51" i="18"/>
  <c r="J53" i="18"/>
  <c r="H53" i="18"/>
  <c r="I53" i="18" s="1"/>
  <c r="G53" i="18"/>
  <c r="F53" i="18"/>
  <c r="J46" i="18"/>
  <c r="H46" i="18"/>
  <c r="I46" i="18" s="1"/>
  <c r="G46" i="18"/>
  <c r="F46" i="18"/>
  <c r="J67" i="18"/>
  <c r="H67" i="18"/>
  <c r="I67" i="18" s="1"/>
  <c r="G67" i="18"/>
  <c r="F67" i="18"/>
  <c r="J71" i="18"/>
  <c r="I71" i="18"/>
  <c r="H71" i="18"/>
  <c r="G71" i="18"/>
  <c r="F71" i="18"/>
  <c r="J39" i="18"/>
  <c r="H39" i="18"/>
  <c r="I39" i="18" s="1"/>
  <c r="G39" i="18"/>
  <c r="F39" i="18"/>
  <c r="J25" i="18"/>
  <c r="H25" i="18"/>
  <c r="I25" i="18" s="1"/>
  <c r="G25" i="18"/>
  <c r="F25" i="18"/>
  <c r="J48" i="18"/>
  <c r="H48" i="18"/>
  <c r="I48" i="18" s="1"/>
  <c r="G48" i="18"/>
  <c r="F48" i="18"/>
  <c r="J78" i="18"/>
  <c r="I78" i="18"/>
  <c r="H78" i="18"/>
  <c r="G78" i="18"/>
  <c r="F78" i="18"/>
  <c r="J9" i="18"/>
  <c r="H9" i="18"/>
  <c r="I9" i="18" s="1"/>
  <c r="G9" i="18"/>
  <c r="F9" i="18"/>
  <c r="J10" i="18"/>
  <c r="H10" i="18"/>
  <c r="I10" i="18" s="1"/>
  <c r="G10" i="18"/>
  <c r="F10" i="18"/>
  <c r="J22" i="18"/>
  <c r="H22" i="18"/>
  <c r="I22" i="18" s="1"/>
  <c r="G22" i="18"/>
  <c r="F22" i="18"/>
  <c r="J37" i="18"/>
  <c r="I37" i="18"/>
  <c r="H37" i="18"/>
  <c r="G37" i="18"/>
  <c r="F37" i="18"/>
  <c r="J27" i="18"/>
  <c r="H27" i="18"/>
  <c r="I27" i="18" s="1"/>
  <c r="G27" i="18"/>
  <c r="F27" i="18"/>
  <c r="J59" i="18"/>
  <c r="H59" i="18"/>
  <c r="I59" i="18" s="1"/>
  <c r="G59" i="18"/>
  <c r="F59" i="18"/>
  <c r="J75" i="18"/>
  <c r="H75" i="18"/>
  <c r="I75" i="18" s="1"/>
  <c r="G75" i="18"/>
  <c r="F75" i="18"/>
  <c r="J74" i="18"/>
  <c r="I74" i="18"/>
  <c r="H74" i="18"/>
  <c r="G74" i="18"/>
  <c r="F74" i="18"/>
  <c r="J76" i="18"/>
  <c r="H76" i="18"/>
  <c r="I76" i="18" s="1"/>
  <c r="G76" i="18"/>
  <c r="F76" i="18"/>
  <c r="J62" i="18"/>
  <c r="H62" i="18"/>
  <c r="I62" i="18" s="1"/>
  <c r="G62" i="18"/>
  <c r="F62" i="18"/>
  <c r="J28" i="18"/>
  <c r="H28" i="18"/>
  <c r="I28" i="18" s="1"/>
  <c r="G28" i="18"/>
  <c r="F28" i="18"/>
  <c r="J8" i="18"/>
  <c r="I8" i="18"/>
  <c r="H8" i="18"/>
  <c r="G8" i="18"/>
  <c r="F8" i="18"/>
  <c r="J63" i="18"/>
  <c r="H63" i="18"/>
  <c r="I63" i="18" s="1"/>
  <c r="G63" i="18"/>
  <c r="F63" i="18"/>
  <c r="J21" i="18"/>
  <c r="H21" i="18"/>
  <c r="I21" i="18" s="1"/>
  <c r="G21" i="18"/>
  <c r="F21" i="18"/>
  <c r="J32" i="18"/>
  <c r="H32" i="18"/>
  <c r="I32" i="18" s="1"/>
  <c r="G32" i="18"/>
  <c r="F32" i="18"/>
  <c r="J24" i="18"/>
  <c r="I24" i="18"/>
  <c r="H24" i="18"/>
  <c r="G24" i="18"/>
  <c r="F24" i="18"/>
  <c r="J33" i="18"/>
  <c r="H33" i="18"/>
  <c r="I33" i="18" s="1"/>
  <c r="G33" i="18"/>
  <c r="F33" i="18"/>
  <c r="J29" i="18"/>
  <c r="H29" i="18"/>
  <c r="I29" i="18" s="1"/>
  <c r="G29" i="18"/>
  <c r="F29" i="18"/>
  <c r="J50" i="18"/>
  <c r="H50" i="18"/>
  <c r="I50" i="18" s="1"/>
  <c r="G50" i="18"/>
  <c r="F50" i="18"/>
  <c r="J60" i="18"/>
  <c r="I60" i="18"/>
  <c r="H60" i="18"/>
  <c r="G60" i="18"/>
  <c r="F60" i="18"/>
  <c r="J65" i="18"/>
  <c r="H65" i="18"/>
  <c r="I65" i="18" s="1"/>
  <c r="G65" i="18"/>
  <c r="F65" i="18"/>
  <c r="J4" i="18"/>
  <c r="H4" i="18"/>
  <c r="I4" i="18" s="1"/>
  <c r="G4" i="18"/>
  <c r="F4" i="18"/>
  <c r="J49" i="18"/>
  <c r="H49" i="18"/>
  <c r="I49" i="18" s="1"/>
  <c r="G49" i="18"/>
  <c r="F49" i="18"/>
  <c r="J41" i="18"/>
  <c r="I41" i="18"/>
  <c r="H41" i="18"/>
  <c r="G41" i="18"/>
  <c r="F41" i="18"/>
  <c r="J47" i="18"/>
  <c r="H47" i="18"/>
  <c r="I47" i="18" s="1"/>
  <c r="G47" i="18"/>
  <c r="F47" i="18"/>
  <c r="J35" i="18"/>
  <c r="H35" i="18"/>
  <c r="I35" i="18" s="1"/>
  <c r="G35" i="18"/>
  <c r="F35" i="18"/>
  <c r="J45" i="18"/>
  <c r="H45" i="18"/>
  <c r="I45" i="18" s="1"/>
  <c r="G45" i="18"/>
  <c r="F45" i="18"/>
  <c r="J57" i="18"/>
  <c r="I57" i="18"/>
  <c r="H57" i="18"/>
  <c r="G57" i="18"/>
  <c r="F57" i="18"/>
  <c r="J36" i="18"/>
  <c r="H36" i="18"/>
  <c r="I36" i="18" s="1"/>
  <c r="G36" i="18"/>
  <c r="F36" i="18"/>
  <c r="J38" i="18"/>
  <c r="H38" i="18"/>
  <c r="I38" i="18" s="1"/>
  <c r="G38" i="18"/>
  <c r="F38" i="18"/>
  <c r="J31" i="18"/>
  <c r="H31" i="18"/>
  <c r="I31" i="18" s="1"/>
  <c r="G31" i="18"/>
  <c r="F31" i="18"/>
  <c r="J79" i="18"/>
  <c r="I79" i="18"/>
  <c r="H79" i="18"/>
  <c r="G79" i="18"/>
  <c r="F79" i="18"/>
  <c r="J73" i="18"/>
  <c r="H73" i="18"/>
  <c r="I73" i="18" s="1"/>
  <c r="G73" i="18"/>
  <c r="F73" i="18"/>
  <c r="J20" i="18"/>
  <c r="H20" i="18"/>
  <c r="I20" i="18" s="1"/>
  <c r="G20" i="18"/>
  <c r="F20" i="18"/>
  <c r="J52" i="18"/>
  <c r="H52" i="18"/>
  <c r="I52" i="18" s="1"/>
  <c r="G52" i="18"/>
  <c r="F52" i="18"/>
  <c r="J30" i="18"/>
  <c r="I30" i="18"/>
  <c r="H30" i="18"/>
  <c r="G30" i="18"/>
  <c r="F30" i="18"/>
  <c r="J58" i="18"/>
  <c r="H58" i="18"/>
  <c r="I58" i="18" s="1"/>
  <c r="G58" i="18"/>
  <c r="F58" i="18"/>
  <c r="J43" i="18"/>
  <c r="H43" i="18"/>
  <c r="I43" i="18" s="1"/>
  <c r="G43" i="18"/>
  <c r="F43" i="18"/>
  <c r="J66" i="18"/>
  <c r="H66" i="18"/>
  <c r="I66" i="18" s="1"/>
  <c r="G66" i="18"/>
  <c r="F66" i="18"/>
  <c r="J3" i="18"/>
  <c r="I3" i="18"/>
  <c r="H3" i="18"/>
  <c r="G3" i="18"/>
  <c r="F3" i="18"/>
  <c r="J80" i="18"/>
  <c r="H80" i="18"/>
  <c r="I80" i="18" s="1"/>
  <c r="G80" i="18"/>
  <c r="F80" i="18"/>
  <c r="J61" i="18"/>
  <c r="H61" i="18"/>
  <c r="I61" i="18" s="1"/>
  <c r="G61" i="18"/>
  <c r="F61" i="18"/>
  <c r="J77" i="18"/>
  <c r="H77" i="18"/>
  <c r="I77" i="18" s="1"/>
  <c r="G77" i="18"/>
  <c r="F77" i="18"/>
  <c r="J56" i="18"/>
  <c r="I56" i="18"/>
  <c r="H56" i="18"/>
  <c r="G56" i="18"/>
  <c r="F56" i="18"/>
  <c r="J23" i="18"/>
  <c r="H23" i="18"/>
  <c r="I23" i="18" s="1"/>
  <c r="G23" i="18"/>
  <c r="F23" i="18"/>
  <c r="J19" i="18"/>
  <c r="H19" i="18"/>
  <c r="I19" i="18" s="1"/>
  <c r="G19" i="18"/>
  <c r="F19" i="18"/>
  <c r="J72" i="18"/>
  <c r="H72" i="18"/>
  <c r="I72" i="18" s="1"/>
  <c r="G72" i="18"/>
  <c r="F72" i="18"/>
  <c r="J16" i="18"/>
  <c r="I16" i="18"/>
  <c r="H16" i="18"/>
  <c r="G16" i="18"/>
  <c r="F16" i="18"/>
  <c r="J40" i="18"/>
  <c r="H40" i="18"/>
  <c r="I40" i="18" s="1"/>
  <c r="G40" i="18"/>
  <c r="F40" i="18"/>
  <c r="J11" i="18"/>
  <c r="H11" i="18"/>
  <c r="I11" i="18" s="1"/>
  <c r="G11" i="18"/>
  <c r="F11" i="18"/>
  <c r="J55" i="18"/>
  <c r="H55" i="18"/>
  <c r="I55" i="18" s="1"/>
  <c r="G55" i="18"/>
  <c r="F55" i="18"/>
  <c r="J83" i="26"/>
  <c r="I83" i="26"/>
  <c r="H83" i="26"/>
  <c r="G83" i="26"/>
  <c r="F83" i="26"/>
  <c r="J39" i="26"/>
  <c r="H39" i="26"/>
  <c r="I39" i="26" s="1"/>
  <c r="G39" i="26"/>
  <c r="F39" i="26"/>
  <c r="J18" i="26"/>
  <c r="I18" i="26"/>
  <c r="H18" i="26"/>
  <c r="G18" i="26"/>
  <c r="F18" i="26"/>
  <c r="J35" i="26"/>
  <c r="H35" i="26"/>
  <c r="I35" i="26" s="1"/>
  <c r="G35" i="26"/>
  <c r="F35" i="26"/>
  <c r="J51" i="26"/>
  <c r="H51" i="26"/>
  <c r="I51" i="26" s="1"/>
  <c r="G51" i="26"/>
  <c r="F51" i="26"/>
  <c r="J14" i="26"/>
  <c r="I14" i="26"/>
  <c r="H14" i="26"/>
  <c r="G14" i="26"/>
  <c r="F14" i="26"/>
  <c r="J41" i="26"/>
  <c r="H41" i="26"/>
  <c r="I41" i="26" s="1"/>
  <c r="G41" i="26"/>
  <c r="F41" i="26"/>
  <c r="J71" i="26"/>
  <c r="I71" i="26"/>
  <c r="H71" i="26"/>
  <c r="G71" i="26"/>
  <c r="F71" i="26"/>
  <c r="J63" i="26"/>
  <c r="H63" i="26"/>
  <c r="I63" i="26" s="1"/>
  <c r="G63" i="26"/>
  <c r="F63" i="26"/>
  <c r="J6" i="26"/>
  <c r="H6" i="26"/>
  <c r="I6" i="26" s="1"/>
  <c r="G6" i="26"/>
  <c r="F6" i="26"/>
  <c r="J8" i="26"/>
  <c r="I8" i="26"/>
  <c r="H8" i="26"/>
  <c r="G8" i="26"/>
  <c r="F8" i="26"/>
  <c r="J61" i="26"/>
  <c r="H61" i="26"/>
  <c r="I61" i="26" s="1"/>
  <c r="G61" i="26"/>
  <c r="F61" i="26"/>
  <c r="J56" i="26"/>
  <c r="H56" i="26"/>
  <c r="I56" i="26" s="1"/>
  <c r="G56" i="26"/>
  <c r="F56" i="26"/>
  <c r="J82" i="26"/>
  <c r="I82" i="26"/>
  <c r="H82" i="26"/>
  <c r="G82" i="26"/>
  <c r="F82" i="26"/>
  <c r="J55" i="26"/>
  <c r="H55" i="26"/>
  <c r="I55" i="26" s="1"/>
  <c r="G55" i="26"/>
  <c r="F55" i="26"/>
  <c r="J58" i="26"/>
  <c r="I58" i="26"/>
  <c r="H58" i="26"/>
  <c r="G58" i="26"/>
  <c r="F58" i="26"/>
  <c r="J81" i="26"/>
  <c r="H81" i="26"/>
  <c r="I81" i="26" s="1"/>
  <c r="G81" i="26"/>
  <c r="F81" i="26"/>
  <c r="J9" i="26"/>
  <c r="H9" i="26"/>
  <c r="I9" i="26" s="1"/>
  <c r="G9" i="26"/>
  <c r="F9" i="26"/>
  <c r="J49" i="26"/>
  <c r="I49" i="26"/>
  <c r="H49" i="26"/>
  <c r="G49" i="26"/>
  <c r="F49" i="26"/>
  <c r="J5" i="26"/>
  <c r="H5" i="26"/>
  <c r="I5" i="26" s="1"/>
  <c r="G5" i="26"/>
  <c r="F5" i="26"/>
  <c r="J10" i="26"/>
  <c r="H10" i="26"/>
  <c r="I10" i="26" s="1"/>
  <c r="G10" i="26"/>
  <c r="F10" i="26"/>
  <c r="J64" i="26"/>
  <c r="I64" i="26"/>
  <c r="H64" i="26"/>
  <c r="G64" i="26"/>
  <c r="F64" i="26"/>
  <c r="J43" i="26"/>
  <c r="H43" i="26"/>
  <c r="I43" i="26" s="1"/>
  <c r="G43" i="26"/>
  <c r="F43" i="26"/>
  <c r="J30" i="26"/>
  <c r="I30" i="26"/>
  <c r="H30" i="26"/>
  <c r="G30" i="26"/>
  <c r="F30" i="26"/>
  <c r="J77" i="26"/>
  <c r="H77" i="26"/>
  <c r="I77" i="26" s="1"/>
  <c r="G77" i="26"/>
  <c r="F77" i="26"/>
  <c r="J78" i="26"/>
  <c r="H78" i="26"/>
  <c r="I78" i="26" s="1"/>
  <c r="G78" i="26"/>
  <c r="F78" i="26"/>
  <c r="J15" i="26"/>
  <c r="I15" i="26"/>
  <c r="H15" i="26"/>
  <c r="G15" i="26"/>
  <c r="F15" i="26"/>
  <c r="J34" i="26"/>
  <c r="H34" i="26"/>
  <c r="I34" i="26" s="1"/>
  <c r="G34" i="26"/>
  <c r="F34" i="26"/>
  <c r="J52" i="26"/>
  <c r="H52" i="26"/>
  <c r="I52" i="26" s="1"/>
  <c r="G52" i="26"/>
  <c r="F52" i="26"/>
  <c r="J69" i="26"/>
  <c r="I69" i="26"/>
  <c r="H69" i="26"/>
  <c r="G69" i="26"/>
  <c r="F69" i="26"/>
  <c r="J40" i="26"/>
  <c r="H40" i="26"/>
  <c r="I40" i="26" s="1"/>
  <c r="G40" i="26"/>
  <c r="F40" i="26"/>
  <c r="J47" i="26"/>
  <c r="I47" i="26"/>
  <c r="H47" i="26"/>
  <c r="G47" i="26"/>
  <c r="F47" i="26"/>
  <c r="J59" i="26"/>
  <c r="H59" i="26"/>
  <c r="I59" i="26" s="1"/>
  <c r="G59" i="26"/>
  <c r="F59" i="26"/>
  <c r="J12" i="26"/>
  <c r="H12" i="26"/>
  <c r="I12" i="26" s="1"/>
  <c r="G12" i="26"/>
  <c r="F12" i="26"/>
  <c r="J44" i="26"/>
  <c r="I44" i="26"/>
  <c r="H44" i="26"/>
  <c r="G44" i="26"/>
  <c r="F44" i="26"/>
  <c r="J3" i="26"/>
  <c r="H3" i="26"/>
  <c r="I3" i="26" s="1"/>
  <c r="G3" i="26"/>
  <c r="F3" i="26"/>
  <c r="J19" i="26"/>
  <c r="H19" i="26"/>
  <c r="I19" i="26" s="1"/>
  <c r="G19" i="26"/>
  <c r="F19" i="26"/>
  <c r="J31" i="26"/>
  <c r="I31" i="26"/>
  <c r="H31" i="26"/>
  <c r="G31" i="26"/>
  <c r="F31" i="26"/>
  <c r="J27" i="26"/>
  <c r="H27" i="26"/>
  <c r="I27" i="26" s="1"/>
  <c r="G27" i="26"/>
  <c r="F27" i="26"/>
  <c r="J24" i="26"/>
  <c r="I24" i="26"/>
  <c r="H24" i="26"/>
  <c r="G24" i="26"/>
  <c r="F24" i="26"/>
  <c r="J17" i="26"/>
  <c r="H17" i="26"/>
  <c r="I17" i="26" s="1"/>
  <c r="G17" i="26"/>
  <c r="F17" i="26"/>
  <c r="J42" i="26"/>
  <c r="H42" i="26"/>
  <c r="I42" i="26" s="1"/>
  <c r="G42" i="26"/>
  <c r="F42" i="26"/>
  <c r="J66" i="26"/>
  <c r="I66" i="26"/>
  <c r="H66" i="26"/>
  <c r="G66" i="26"/>
  <c r="F66" i="26"/>
  <c r="J62" i="26"/>
  <c r="H62" i="26"/>
  <c r="I62" i="26" s="1"/>
  <c r="G62" i="26"/>
  <c r="F62" i="26"/>
  <c r="J36" i="26"/>
  <c r="H36" i="26"/>
  <c r="I36" i="26" s="1"/>
  <c r="G36" i="26"/>
  <c r="F36" i="26"/>
  <c r="J80" i="26"/>
  <c r="I80" i="26"/>
  <c r="H80" i="26"/>
  <c r="G80" i="26"/>
  <c r="F80" i="26"/>
  <c r="J50" i="26"/>
  <c r="H50" i="26"/>
  <c r="I50" i="26" s="1"/>
  <c r="G50" i="26"/>
  <c r="F50" i="26"/>
  <c r="J25" i="26"/>
  <c r="I25" i="26"/>
  <c r="H25" i="26"/>
  <c r="G25" i="26"/>
  <c r="F25" i="26"/>
  <c r="J48" i="26"/>
  <c r="H48" i="26"/>
  <c r="I48" i="26" s="1"/>
  <c r="G48" i="26"/>
  <c r="F48" i="26"/>
  <c r="J26" i="26"/>
  <c r="H26" i="26"/>
  <c r="I26" i="26" s="1"/>
  <c r="G26" i="26"/>
  <c r="F26" i="26"/>
  <c r="J72" i="26"/>
  <c r="I72" i="26"/>
  <c r="H72" i="26"/>
  <c r="G72" i="26"/>
  <c r="F72" i="26"/>
  <c r="J16" i="26"/>
  <c r="H16" i="26"/>
  <c r="I16" i="26" s="1"/>
  <c r="G16" i="26"/>
  <c r="F16" i="26"/>
  <c r="J2" i="26"/>
  <c r="H2" i="26"/>
  <c r="I2" i="26" s="1"/>
  <c r="G2" i="26"/>
  <c r="F2" i="26"/>
  <c r="J68" i="26"/>
  <c r="I68" i="26"/>
  <c r="H68" i="26"/>
  <c r="G68" i="26"/>
  <c r="F68" i="26"/>
  <c r="J70" i="26"/>
  <c r="H70" i="26"/>
  <c r="I70" i="26" s="1"/>
  <c r="G70" i="26"/>
  <c r="F70" i="26"/>
  <c r="J23" i="26"/>
  <c r="I23" i="26"/>
  <c r="H23" i="26"/>
  <c r="G23" i="26"/>
  <c r="F23" i="26"/>
  <c r="J29" i="26"/>
  <c r="H29" i="26"/>
  <c r="I29" i="26" s="1"/>
  <c r="G29" i="26"/>
  <c r="F29" i="26"/>
  <c r="J79" i="26"/>
  <c r="H79" i="26"/>
  <c r="I79" i="26" s="1"/>
  <c r="G79" i="26"/>
  <c r="F79" i="26"/>
  <c r="J11" i="26"/>
  <c r="I11" i="26"/>
  <c r="H11" i="26"/>
  <c r="G11" i="26"/>
  <c r="F11" i="26"/>
  <c r="J33" i="26"/>
  <c r="H33" i="26"/>
  <c r="I33" i="26" s="1"/>
  <c r="G33" i="26"/>
  <c r="F33" i="26"/>
  <c r="J74" i="26"/>
  <c r="H74" i="26"/>
  <c r="I74" i="26" s="1"/>
  <c r="G74" i="26"/>
  <c r="F74" i="26"/>
  <c r="J13" i="26"/>
  <c r="I13" i="26"/>
  <c r="H13" i="26"/>
  <c r="G13" i="26"/>
  <c r="F13" i="26"/>
  <c r="J32" i="26"/>
  <c r="H32" i="26"/>
  <c r="I32" i="26" s="1"/>
  <c r="G32" i="26"/>
  <c r="F32" i="26"/>
  <c r="J73" i="26"/>
  <c r="I73" i="26"/>
  <c r="H73" i="26"/>
  <c r="G73" i="26"/>
  <c r="F73" i="26"/>
  <c r="J75" i="26"/>
  <c r="H75" i="26"/>
  <c r="I75" i="26" s="1"/>
  <c r="G75" i="26"/>
  <c r="F75" i="26"/>
  <c r="J57" i="26"/>
  <c r="H57" i="26"/>
  <c r="I57" i="26" s="1"/>
  <c r="G57" i="26"/>
  <c r="F57" i="26"/>
  <c r="J45" i="26"/>
  <c r="I45" i="26"/>
  <c r="H45" i="26"/>
  <c r="G45" i="26"/>
  <c r="F45" i="26"/>
  <c r="J67" i="26"/>
  <c r="H67" i="26"/>
  <c r="I67" i="26" s="1"/>
  <c r="G67" i="26"/>
  <c r="F67" i="26"/>
  <c r="J65" i="26"/>
  <c r="H65" i="26"/>
  <c r="I65" i="26" s="1"/>
  <c r="G65" i="26"/>
  <c r="F65" i="26"/>
  <c r="J28" i="26"/>
  <c r="I28" i="26"/>
  <c r="H28" i="26"/>
  <c r="G28" i="26"/>
  <c r="F28" i="26"/>
  <c r="J7" i="26"/>
  <c r="H7" i="26"/>
  <c r="I7" i="26" s="1"/>
  <c r="G7" i="26"/>
  <c r="F7" i="26"/>
  <c r="J53" i="26"/>
  <c r="I53" i="26"/>
  <c r="H53" i="26"/>
  <c r="G53" i="26"/>
  <c r="F53" i="26"/>
  <c r="J37" i="26"/>
  <c r="H37" i="26"/>
  <c r="I37" i="26" s="1"/>
  <c r="G37" i="26"/>
  <c r="F37" i="26"/>
  <c r="J22" i="26"/>
  <c r="H22" i="26"/>
  <c r="I22" i="26" s="1"/>
  <c r="G22" i="26"/>
  <c r="F22" i="26"/>
  <c r="J76" i="26"/>
  <c r="I76" i="26"/>
  <c r="H76" i="26"/>
  <c r="G76" i="26"/>
  <c r="F76" i="26"/>
  <c r="J20" i="26"/>
  <c r="H20" i="26"/>
  <c r="I20" i="26" s="1"/>
  <c r="G20" i="26"/>
  <c r="F20" i="26"/>
  <c r="J38" i="26"/>
  <c r="H38" i="26"/>
  <c r="I38" i="26" s="1"/>
  <c r="G38" i="26"/>
  <c r="F38" i="26"/>
  <c r="J54" i="26"/>
  <c r="I54" i="26"/>
  <c r="H54" i="26"/>
  <c r="G54" i="26"/>
  <c r="F54" i="26"/>
  <c r="J4" i="26"/>
  <c r="H4" i="26"/>
  <c r="I4" i="26" s="1"/>
  <c r="G4" i="26"/>
  <c r="F4" i="26"/>
  <c r="J60" i="26"/>
  <c r="I60" i="26"/>
  <c r="H60" i="26"/>
  <c r="G60" i="26"/>
  <c r="F60" i="26"/>
  <c r="J21" i="26"/>
  <c r="H21" i="26"/>
  <c r="I21" i="26" s="1"/>
  <c r="G21" i="26"/>
  <c r="F21" i="26"/>
  <c r="J46" i="26"/>
  <c r="H46" i="26"/>
  <c r="I46" i="26" s="1"/>
  <c r="G46" i="26"/>
  <c r="F46" i="26"/>
  <c r="G83" i="25"/>
  <c r="J78" i="25"/>
  <c r="H78" i="25"/>
  <c r="G78" i="25"/>
  <c r="F78" i="25"/>
  <c r="J51" i="25"/>
  <c r="H51" i="25"/>
  <c r="G51" i="25"/>
  <c r="F51" i="25"/>
  <c r="J16" i="25"/>
  <c r="H16" i="25"/>
  <c r="G16" i="25"/>
  <c r="F16" i="25"/>
  <c r="J71" i="25"/>
  <c r="H71" i="25"/>
  <c r="G71" i="25"/>
  <c r="F71" i="25"/>
  <c r="J15" i="25"/>
  <c r="H15" i="25"/>
  <c r="G15" i="25"/>
  <c r="F15" i="25"/>
  <c r="J41" i="25"/>
  <c r="H41" i="25"/>
  <c r="G41" i="25"/>
  <c r="F41" i="25"/>
  <c r="J53" i="25"/>
  <c r="H53" i="25"/>
  <c r="G53" i="25"/>
  <c r="F53" i="25"/>
  <c r="J63" i="25"/>
  <c r="H63" i="25"/>
  <c r="G63" i="25"/>
  <c r="F63" i="25"/>
  <c r="J5" i="25"/>
  <c r="H5" i="25"/>
  <c r="G5" i="25"/>
  <c r="F5" i="25"/>
  <c r="J3" i="25"/>
  <c r="H3" i="25"/>
  <c r="G3" i="25"/>
  <c r="F3" i="25"/>
  <c r="J61" i="25"/>
  <c r="H61" i="25"/>
  <c r="G61" i="25"/>
  <c r="F61" i="25"/>
  <c r="J25" i="25"/>
  <c r="H25" i="25"/>
  <c r="G25" i="25"/>
  <c r="F25" i="25"/>
  <c r="J49" i="25"/>
  <c r="H49" i="25"/>
  <c r="G49" i="25"/>
  <c r="F49" i="25"/>
  <c r="J18" i="25"/>
  <c r="H18" i="25"/>
  <c r="G18" i="25"/>
  <c r="F18" i="25"/>
  <c r="J75" i="25"/>
  <c r="H75" i="25"/>
  <c r="G75" i="25"/>
  <c r="F75" i="25"/>
  <c r="J32" i="25"/>
  <c r="H32" i="25"/>
  <c r="G32" i="25"/>
  <c r="F32" i="25"/>
  <c r="J6" i="25"/>
  <c r="H6" i="25"/>
  <c r="G6" i="25"/>
  <c r="F6" i="25"/>
  <c r="J33" i="25"/>
  <c r="H33" i="25"/>
  <c r="G33" i="25"/>
  <c r="F33" i="25"/>
  <c r="J30" i="25"/>
  <c r="H30" i="25"/>
  <c r="G30" i="25"/>
  <c r="F30" i="25"/>
  <c r="J11" i="25"/>
  <c r="H11" i="25"/>
  <c r="G11" i="25"/>
  <c r="F11" i="25"/>
  <c r="J72" i="25"/>
  <c r="H72" i="25"/>
  <c r="G72" i="25"/>
  <c r="F72" i="25"/>
  <c r="J68" i="25"/>
  <c r="H68" i="25"/>
  <c r="G68" i="25"/>
  <c r="F68" i="25"/>
  <c r="J29" i="25"/>
  <c r="H29" i="25"/>
  <c r="G29" i="25"/>
  <c r="F29" i="25"/>
  <c r="J39" i="25"/>
  <c r="H39" i="25"/>
  <c r="G39" i="25"/>
  <c r="F39" i="25"/>
  <c r="J56" i="25"/>
  <c r="H56" i="25"/>
  <c r="G56" i="25"/>
  <c r="F56" i="25"/>
  <c r="J67" i="25"/>
  <c r="H67" i="25"/>
  <c r="G67" i="25"/>
  <c r="F67" i="25"/>
  <c r="J69" i="25"/>
  <c r="H69" i="25"/>
  <c r="G69" i="25"/>
  <c r="F69" i="25"/>
  <c r="J77" i="25"/>
  <c r="H77" i="25"/>
  <c r="G77" i="25"/>
  <c r="F77" i="25"/>
  <c r="J82" i="25"/>
  <c r="H82" i="25"/>
  <c r="G82" i="25"/>
  <c r="F82" i="25"/>
  <c r="J74" i="25"/>
  <c r="H74" i="25"/>
  <c r="G74" i="25"/>
  <c r="F74" i="25"/>
  <c r="J13" i="25"/>
  <c r="H13" i="25"/>
  <c r="G13" i="25"/>
  <c r="F13" i="25"/>
  <c r="J35" i="25"/>
  <c r="H35" i="25"/>
  <c r="G35" i="25"/>
  <c r="F35" i="25"/>
  <c r="J60" i="25"/>
  <c r="H60" i="25"/>
  <c r="G60" i="25"/>
  <c r="F60" i="25"/>
  <c r="J42" i="25"/>
  <c r="H42" i="25"/>
  <c r="G42" i="25"/>
  <c r="F42" i="25"/>
  <c r="J7" i="25"/>
  <c r="H7" i="25"/>
  <c r="G7" i="25"/>
  <c r="F7" i="25"/>
  <c r="J36" i="25"/>
  <c r="H36" i="25"/>
  <c r="G36" i="25"/>
  <c r="F36" i="25"/>
  <c r="J52" i="25"/>
  <c r="H52" i="25"/>
  <c r="G52" i="25"/>
  <c r="F52" i="25"/>
  <c r="J31" i="25"/>
  <c r="H31" i="25"/>
  <c r="G31" i="25"/>
  <c r="F31" i="25"/>
  <c r="J70" i="25"/>
  <c r="H70" i="25"/>
  <c r="G70" i="25"/>
  <c r="F70" i="25"/>
  <c r="J21" i="25"/>
  <c r="H21" i="25"/>
  <c r="G21" i="25"/>
  <c r="F21" i="25"/>
  <c r="J22" i="25"/>
  <c r="H22" i="25"/>
  <c r="G22" i="25"/>
  <c r="F22" i="25"/>
  <c r="J45" i="25"/>
  <c r="H45" i="25"/>
  <c r="G45" i="25"/>
  <c r="F45" i="25"/>
  <c r="J19" i="25"/>
  <c r="H19" i="25"/>
  <c r="G19" i="25"/>
  <c r="F19" i="25"/>
  <c r="J28" i="25"/>
  <c r="H28" i="25"/>
  <c r="G28" i="25"/>
  <c r="F28" i="25"/>
  <c r="J62" i="25"/>
  <c r="H62" i="25"/>
  <c r="G62" i="25"/>
  <c r="F62" i="25"/>
  <c r="J20" i="25"/>
  <c r="H20" i="25"/>
  <c r="G20" i="25"/>
  <c r="F20" i="25"/>
  <c r="J9" i="25"/>
  <c r="H9" i="25"/>
  <c r="G9" i="25"/>
  <c r="F9" i="25"/>
  <c r="J44" i="25"/>
  <c r="H44" i="25"/>
  <c r="G44" i="25"/>
  <c r="F44" i="25"/>
  <c r="J34" i="25"/>
  <c r="H34" i="25"/>
  <c r="G34" i="25"/>
  <c r="F34" i="25"/>
  <c r="J54" i="25"/>
  <c r="H54" i="25"/>
  <c r="G54" i="25"/>
  <c r="F54" i="25"/>
  <c r="J65" i="25"/>
  <c r="H65" i="25"/>
  <c r="G65" i="25"/>
  <c r="F65" i="25"/>
  <c r="J2" i="25"/>
  <c r="H2" i="25"/>
  <c r="G2" i="25"/>
  <c r="F2" i="25"/>
  <c r="J47" i="25"/>
  <c r="H47" i="25"/>
  <c r="G47" i="25"/>
  <c r="F47" i="25"/>
  <c r="J80" i="25"/>
  <c r="H80" i="25"/>
  <c r="G80" i="25"/>
  <c r="F80" i="25"/>
  <c r="J23" i="25"/>
  <c r="H23" i="25"/>
  <c r="G23" i="25"/>
  <c r="F23" i="25"/>
  <c r="J10" i="25"/>
  <c r="H10" i="25"/>
  <c r="G10" i="25"/>
  <c r="F10" i="25"/>
  <c r="J43" i="25"/>
  <c r="H43" i="25"/>
  <c r="G43" i="25"/>
  <c r="F43" i="25"/>
  <c r="J55" i="25"/>
  <c r="H55" i="25"/>
  <c r="G55" i="25"/>
  <c r="F55" i="25"/>
  <c r="J57" i="25"/>
  <c r="H57" i="25"/>
  <c r="G57" i="25"/>
  <c r="F57" i="25"/>
  <c r="J59" i="25"/>
  <c r="H59" i="25"/>
  <c r="G59" i="25"/>
  <c r="F59" i="25"/>
  <c r="J4" i="25"/>
  <c r="H4" i="25"/>
  <c r="G4" i="25"/>
  <c r="F4" i="25"/>
  <c r="J58" i="25"/>
  <c r="H58" i="25"/>
  <c r="G58" i="25"/>
  <c r="F58" i="25"/>
  <c r="J81" i="25"/>
  <c r="H81" i="25"/>
  <c r="G81" i="25"/>
  <c r="F81" i="25"/>
  <c r="J48" i="25"/>
  <c r="H48" i="25"/>
  <c r="G48" i="25"/>
  <c r="F48" i="25"/>
  <c r="J79" i="25"/>
  <c r="H79" i="25"/>
  <c r="G79" i="25"/>
  <c r="F79" i="25"/>
  <c r="J66" i="25"/>
  <c r="H66" i="25"/>
  <c r="G66" i="25"/>
  <c r="F66" i="25"/>
  <c r="J46" i="25"/>
  <c r="H46" i="25"/>
  <c r="G46" i="25"/>
  <c r="F46" i="25"/>
  <c r="J73" i="25"/>
  <c r="H73" i="25"/>
  <c r="G73" i="25"/>
  <c r="F73" i="25"/>
  <c r="J27" i="25"/>
  <c r="H27" i="25"/>
  <c r="G27" i="25"/>
  <c r="F27" i="25"/>
  <c r="J76" i="25"/>
  <c r="H76" i="25"/>
  <c r="G76" i="25"/>
  <c r="F76" i="25"/>
  <c r="J37" i="25"/>
  <c r="H37" i="25"/>
  <c r="G37" i="25"/>
  <c r="F37" i="25"/>
  <c r="J40" i="25"/>
  <c r="H40" i="25"/>
  <c r="G40" i="25"/>
  <c r="F40" i="25"/>
  <c r="J50" i="25"/>
  <c r="H50" i="25"/>
  <c r="G50" i="25"/>
  <c r="F50" i="25"/>
  <c r="J64" i="25"/>
  <c r="H64" i="25"/>
  <c r="G64" i="25"/>
  <c r="F64" i="25"/>
  <c r="J17" i="25"/>
  <c r="H17" i="25"/>
  <c r="G17" i="25"/>
  <c r="F17" i="25"/>
  <c r="J26" i="25"/>
  <c r="H26" i="25"/>
  <c r="G26" i="25"/>
  <c r="F26" i="25"/>
  <c r="J38" i="25"/>
  <c r="H38" i="25"/>
  <c r="G38" i="25"/>
  <c r="F38" i="25"/>
  <c r="J8" i="25"/>
  <c r="H8" i="25"/>
  <c r="G8" i="25"/>
  <c r="F8" i="25"/>
  <c r="J14" i="25"/>
  <c r="H14" i="25"/>
  <c r="G14" i="25"/>
  <c r="F14" i="25"/>
  <c r="J12" i="25"/>
  <c r="H12" i="25"/>
  <c r="G12" i="25"/>
  <c r="F12" i="25"/>
  <c r="J24" i="25"/>
  <c r="H24" i="25"/>
  <c r="G24" i="25"/>
  <c r="F24" i="25"/>
  <c r="J83" i="24"/>
  <c r="H83" i="24"/>
  <c r="I83" i="24" s="1"/>
  <c r="G83" i="24"/>
  <c r="F83" i="24"/>
  <c r="J14" i="24"/>
  <c r="I14" i="24"/>
  <c r="H14" i="24"/>
  <c r="G14" i="24"/>
  <c r="F14" i="24"/>
  <c r="J31" i="24"/>
  <c r="H31" i="24"/>
  <c r="I31" i="24" s="1"/>
  <c r="G31" i="24"/>
  <c r="F31" i="24"/>
  <c r="J12" i="24"/>
  <c r="H12" i="24"/>
  <c r="I12" i="24" s="1"/>
  <c r="G12" i="24"/>
  <c r="F12" i="24"/>
  <c r="J36" i="24"/>
  <c r="H36" i="24"/>
  <c r="I36" i="24" s="1"/>
  <c r="G36" i="24"/>
  <c r="F36" i="24"/>
  <c r="J44" i="24"/>
  <c r="I44" i="24"/>
  <c r="H44" i="24"/>
  <c r="G44" i="24"/>
  <c r="F44" i="24"/>
  <c r="J16" i="24"/>
  <c r="H16" i="24"/>
  <c r="I16" i="24" s="1"/>
  <c r="G16" i="24"/>
  <c r="F16" i="24"/>
  <c r="J62" i="24"/>
  <c r="H62" i="24"/>
  <c r="I62" i="24" s="1"/>
  <c r="G62" i="24"/>
  <c r="F62" i="24"/>
  <c r="J59" i="24"/>
  <c r="H59" i="24"/>
  <c r="I59" i="24" s="1"/>
  <c r="G59" i="24"/>
  <c r="F59" i="24"/>
  <c r="J35" i="24"/>
  <c r="I35" i="24"/>
  <c r="H35" i="24"/>
  <c r="G35" i="24"/>
  <c r="F35" i="24"/>
  <c r="J71" i="24"/>
  <c r="H71" i="24"/>
  <c r="I71" i="24" s="1"/>
  <c r="G71" i="24"/>
  <c r="F71" i="24"/>
  <c r="J69" i="24"/>
  <c r="H69" i="24"/>
  <c r="I69" i="24" s="1"/>
  <c r="G69" i="24"/>
  <c r="F69" i="24"/>
  <c r="J48" i="24"/>
  <c r="H48" i="24"/>
  <c r="I48" i="24" s="1"/>
  <c r="G48" i="24"/>
  <c r="F48" i="24"/>
  <c r="J43" i="24"/>
  <c r="I43" i="24"/>
  <c r="H43" i="24"/>
  <c r="G43" i="24"/>
  <c r="F43" i="24"/>
  <c r="J22" i="24"/>
  <c r="H22" i="24"/>
  <c r="I22" i="24" s="1"/>
  <c r="G22" i="24"/>
  <c r="F22" i="24"/>
  <c r="J81" i="24"/>
  <c r="H81" i="24"/>
  <c r="I81" i="24" s="1"/>
  <c r="G81" i="24"/>
  <c r="F81" i="24"/>
  <c r="J55" i="24"/>
  <c r="H55" i="24"/>
  <c r="I55" i="24" s="1"/>
  <c r="G55" i="24"/>
  <c r="F55" i="24"/>
  <c r="J8" i="24"/>
  <c r="I8" i="24"/>
  <c r="H8" i="24"/>
  <c r="G8" i="24"/>
  <c r="F8" i="24"/>
  <c r="J64" i="24"/>
  <c r="H64" i="24"/>
  <c r="I64" i="24" s="1"/>
  <c r="G64" i="24"/>
  <c r="F64" i="24"/>
  <c r="J15" i="24"/>
  <c r="H15" i="24"/>
  <c r="I15" i="24" s="1"/>
  <c r="G15" i="24"/>
  <c r="F15" i="24"/>
  <c r="J9" i="24"/>
  <c r="H9" i="24"/>
  <c r="I9" i="24" s="1"/>
  <c r="G9" i="24"/>
  <c r="F9" i="24"/>
  <c r="J70" i="24"/>
  <c r="I70" i="24"/>
  <c r="H70" i="24"/>
  <c r="G70" i="24"/>
  <c r="F70" i="24"/>
  <c r="J66" i="24"/>
  <c r="H66" i="24"/>
  <c r="I66" i="24" s="1"/>
  <c r="G66" i="24"/>
  <c r="F66" i="24"/>
  <c r="J54" i="24"/>
  <c r="H54" i="24"/>
  <c r="I54" i="24" s="1"/>
  <c r="G54" i="24"/>
  <c r="F54" i="24"/>
  <c r="J28" i="24"/>
  <c r="H28" i="24"/>
  <c r="I28" i="24" s="1"/>
  <c r="G28" i="24"/>
  <c r="F28" i="24"/>
  <c r="J42" i="24"/>
  <c r="I42" i="24"/>
  <c r="H42" i="24"/>
  <c r="G42" i="24"/>
  <c r="F42" i="24"/>
  <c r="J23" i="24"/>
  <c r="H23" i="24"/>
  <c r="I23" i="24" s="1"/>
  <c r="G23" i="24"/>
  <c r="F23" i="24"/>
  <c r="J5" i="24"/>
  <c r="H5" i="24"/>
  <c r="I5" i="24" s="1"/>
  <c r="G5" i="24"/>
  <c r="F5" i="24"/>
  <c r="J25" i="24"/>
  <c r="H25" i="24"/>
  <c r="I25" i="24" s="1"/>
  <c r="G25" i="24"/>
  <c r="F25" i="24"/>
  <c r="J65" i="24"/>
  <c r="I65" i="24"/>
  <c r="H65" i="24"/>
  <c r="G65" i="24"/>
  <c r="F65" i="24"/>
  <c r="J38" i="24"/>
  <c r="H38" i="24"/>
  <c r="I38" i="24" s="1"/>
  <c r="G38" i="24"/>
  <c r="F38" i="24"/>
  <c r="J67" i="24"/>
  <c r="H67" i="24"/>
  <c r="I67" i="24" s="1"/>
  <c r="G67" i="24"/>
  <c r="F67" i="24"/>
  <c r="J60" i="24"/>
  <c r="H60" i="24"/>
  <c r="I60" i="24" s="1"/>
  <c r="G60" i="24"/>
  <c r="F60" i="24"/>
  <c r="J46" i="24"/>
  <c r="I46" i="24"/>
  <c r="H46" i="24"/>
  <c r="G46" i="24"/>
  <c r="F46" i="24"/>
  <c r="J63" i="24"/>
  <c r="H63" i="24"/>
  <c r="I63" i="24" s="1"/>
  <c r="G63" i="24"/>
  <c r="F63" i="24"/>
  <c r="J10" i="24"/>
  <c r="H10" i="24"/>
  <c r="I10" i="24" s="1"/>
  <c r="G10" i="24"/>
  <c r="F10" i="24"/>
  <c r="J61" i="24"/>
  <c r="H61" i="24"/>
  <c r="I61" i="24" s="1"/>
  <c r="G61" i="24"/>
  <c r="F61" i="24"/>
  <c r="J58" i="24"/>
  <c r="I58" i="24"/>
  <c r="H58" i="24"/>
  <c r="G58" i="24"/>
  <c r="F58" i="24"/>
  <c r="J39" i="24"/>
  <c r="H39" i="24"/>
  <c r="I39" i="24" s="1"/>
  <c r="G39" i="24"/>
  <c r="F39" i="24"/>
  <c r="J53" i="24"/>
  <c r="H53" i="24"/>
  <c r="I53" i="24" s="1"/>
  <c r="G53" i="24"/>
  <c r="F53" i="24"/>
  <c r="J33" i="24"/>
  <c r="H33" i="24"/>
  <c r="I33" i="24" s="1"/>
  <c r="G33" i="24"/>
  <c r="F33" i="24"/>
  <c r="J4" i="24"/>
  <c r="I4" i="24"/>
  <c r="H4" i="24"/>
  <c r="G4" i="24"/>
  <c r="F4" i="24"/>
  <c r="J52" i="24"/>
  <c r="H52" i="24"/>
  <c r="I52" i="24" s="1"/>
  <c r="G52" i="24"/>
  <c r="F52" i="24"/>
  <c r="J72" i="24"/>
  <c r="H72" i="24"/>
  <c r="I72" i="24" s="1"/>
  <c r="G72" i="24"/>
  <c r="F72" i="24"/>
  <c r="J40" i="24"/>
  <c r="H40" i="24"/>
  <c r="I40" i="24" s="1"/>
  <c r="G40" i="24"/>
  <c r="F40" i="24"/>
  <c r="J57" i="24"/>
  <c r="I57" i="24"/>
  <c r="H57" i="24"/>
  <c r="G57" i="24"/>
  <c r="F57" i="24"/>
  <c r="J41" i="24"/>
  <c r="H41" i="24"/>
  <c r="I41" i="24" s="1"/>
  <c r="G41" i="24"/>
  <c r="F41" i="24"/>
  <c r="J37" i="24"/>
  <c r="H37" i="24"/>
  <c r="I37" i="24" s="1"/>
  <c r="G37" i="24"/>
  <c r="F37" i="24"/>
  <c r="J29" i="24"/>
  <c r="H29" i="24"/>
  <c r="I29" i="24" s="1"/>
  <c r="G29" i="24"/>
  <c r="F29" i="24"/>
  <c r="J11" i="24"/>
  <c r="I11" i="24"/>
  <c r="H11" i="24"/>
  <c r="G11" i="24"/>
  <c r="F11" i="24"/>
  <c r="J47" i="24"/>
  <c r="H47" i="24"/>
  <c r="I47" i="24" s="1"/>
  <c r="G47" i="24"/>
  <c r="F47" i="24"/>
  <c r="J49" i="24"/>
  <c r="H49" i="24"/>
  <c r="I49" i="24" s="1"/>
  <c r="G49" i="24"/>
  <c r="F49" i="24"/>
  <c r="J21" i="24"/>
  <c r="H21" i="24"/>
  <c r="I21" i="24" s="1"/>
  <c r="G21" i="24"/>
  <c r="F21" i="24"/>
  <c r="J45" i="24"/>
  <c r="I45" i="24"/>
  <c r="H45" i="24"/>
  <c r="G45" i="24"/>
  <c r="F45" i="24"/>
  <c r="J34" i="24"/>
  <c r="H34" i="24"/>
  <c r="I34" i="24" s="1"/>
  <c r="G34" i="24"/>
  <c r="F34" i="24"/>
  <c r="J20" i="24"/>
  <c r="H20" i="24"/>
  <c r="I20" i="24" s="1"/>
  <c r="G20" i="24"/>
  <c r="F20" i="24"/>
  <c r="J3" i="24"/>
  <c r="H3" i="24"/>
  <c r="I3" i="24" s="1"/>
  <c r="G3" i="24"/>
  <c r="F3" i="24"/>
  <c r="J17" i="24"/>
  <c r="I17" i="24"/>
  <c r="H17" i="24"/>
  <c r="G17" i="24"/>
  <c r="F17" i="24"/>
  <c r="J18" i="24"/>
  <c r="H18" i="24"/>
  <c r="I18" i="24" s="1"/>
  <c r="G18" i="24"/>
  <c r="F18" i="24"/>
  <c r="J27" i="24"/>
  <c r="H27" i="24"/>
  <c r="I27" i="24" s="1"/>
  <c r="G27" i="24"/>
  <c r="F27" i="24"/>
  <c r="J74" i="24"/>
  <c r="H74" i="24"/>
  <c r="I74" i="24" s="1"/>
  <c r="G74" i="24"/>
  <c r="F74" i="24"/>
  <c r="J2" i="24"/>
  <c r="I2" i="24"/>
  <c r="H2" i="24"/>
  <c r="G2" i="24"/>
  <c r="F2" i="24"/>
  <c r="J82" i="24"/>
  <c r="H82" i="24"/>
  <c r="I82" i="24" s="1"/>
  <c r="G82" i="24"/>
  <c r="F82" i="24"/>
  <c r="J68" i="24"/>
  <c r="H68" i="24"/>
  <c r="I68" i="24" s="1"/>
  <c r="G68" i="24"/>
  <c r="F68" i="24"/>
  <c r="J51" i="24"/>
  <c r="H51" i="24"/>
  <c r="I51" i="24" s="1"/>
  <c r="G51" i="24"/>
  <c r="F51" i="24"/>
  <c r="J79" i="24"/>
  <c r="I79" i="24"/>
  <c r="H79" i="24"/>
  <c r="G79" i="24"/>
  <c r="F79" i="24"/>
  <c r="J50" i="24"/>
  <c r="H50" i="24"/>
  <c r="I50" i="24" s="1"/>
  <c r="G50" i="24"/>
  <c r="F50" i="24"/>
  <c r="J80" i="24"/>
  <c r="H80" i="24"/>
  <c r="I80" i="24" s="1"/>
  <c r="G80" i="24"/>
  <c r="F80" i="24"/>
  <c r="J56" i="24"/>
  <c r="H56" i="24"/>
  <c r="I56" i="24" s="1"/>
  <c r="G56" i="24"/>
  <c r="F56" i="24"/>
  <c r="J77" i="24"/>
  <c r="I77" i="24"/>
  <c r="H77" i="24"/>
  <c r="G77" i="24"/>
  <c r="F77" i="24"/>
  <c r="J7" i="24"/>
  <c r="H7" i="24"/>
  <c r="I7" i="24" s="1"/>
  <c r="G7" i="24"/>
  <c r="F7" i="24"/>
  <c r="J76" i="24"/>
  <c r="H76" i="24"/>
  <c r="I76" i="24" s="1"/>
  <c r="G76" i="24"/>
  <c r="F76" i="24"/>
  <c r="J78" i="24"/>
  <c r="H78" i="24"/>
  <c r="I78" i="24" s="1"/>
  <c r="G78" i="24"/>
  <c r="F78" i="24"/>
  <c r="J32" i="24"/>
  <c r="H32" i="24"/>
  <c r="I32" i="24" s="1"/>
  <c r="G32" i="24"/>
  <c r="F32" i="24"/>
  <c r="J75" i="24"/>
  <c r="I75" i="24"/>
  <c r="H75" i="24"/>
  <c r="G75" i="24"/>
  <c r="F75" i="24"/>
  <c r="J19" i="24"/>
  <c r="H19" i="24"/>
  <c r="I19" i="24" s="1"/>
  <c r="G19" i="24"/>
  <c r="F19" i="24"/>
  <c r="J26" i="24"/>
  <c r="H26" i="24"/>
  <c r="I26" i="24" s="1"/>
  <c r="G26" i="24"/>
  <c r="F26" i="24"/>
  <c r="J73" i="24"/>
  <c r="H73" i="24"/>
  <c r="I73" i="24" s="1"/>
  <c r="G73" i="24"/>
  <c r="F73" i="24"/>
  <c r="J24" i="24"/>
  <c r="I24" i="24"/>
  <c r="H24" i="24"/>
  <c r="G24" i="24"/>
  <c r="F24" i="24"/>
  <c r="J30" i="24"/>
  <c r="H30" i="24"/>
  <c r="I30" i="24" s="1"/>
  <c r="G30" i="24"/>
  <c r="F30" i="24"/>
  <c r="J13" i="24"/>
  <c r="H13" i="24"/>
  <c r="I13" i="24" s="1"/>
  <c r="G13" i="24"/>
  <c r="F13" i="24"/>
  <c r="J6" i="24"/>
  <c r="H6" i="24"/>
  <c r="I6" i="24" s="1"/>
  <c r="G6" i="24"/>
  <c r="F6" i="24"/>
  <c r="J83" i="3"/>
  <c r="I83" i="3"/>
  <c r="H83" i="3"/>
  <c r="G83" i="3"/>
  <c r="F83" i="3"/>
  <c r="J55" i="3"/>
  <c r="H55" i="3"/>
  <c r="I55" i="3" s="1"/>
  <c r="G55" i="3"/>
  <c r="F55" i="3"/>
  <c r="J60" i="3"/>
  <c r="H60" i="3"/>
  <c r="I60" i="3" s="1"/>
  <c r="G60" i="3"/>
  <c r="F60" i="3"/>
  <c r="J30" i="3"/>
  <c r="I30" i="3"/>
  <c r="H30" i="3"/>
  <c r="G30" i="3"/>
  <c r="F30" i="3"/>
  <c r="J63" i="3"/>
  <c r="H63" i="3"/>
  <c r="I63" i="3" s="1"/>
  <c r="G63" i="3"/>
  <c r="F63" i="3"/>
  <c r="J3" i="3"/>
  <c r="H3" i="3"/>
  <c r="I3" i="3" s="1"/>
  <c r="G3" i="3"/>
  <c r="F3" i="3"/>
  <c r="J11" i="3"/>
  <c r="I11" i="3"/>
  <c r="H11" i="3"/>
  <c r="G11" i="3"/>
  <c r="F11" i="3"/>
  <c r="J6" i="3"/>
  <c r="H6" i="3"/>
  <c r="I6" i="3" s="1"/>
  <c r="G6" i="3"/>
  <c r="F6" i="3"/>
  <c r="J72" i="3"/>
  <c r="I72" i="3"/>
  <c r="H72" i="3"/>
  <c r="G72" i="3"/>
  <c r="F72" i="3"/>
  <c r="J70" i="3"/>
  <c r="H70" i="3"/>
  <c r="I70" i="3" s="1"/>
  <c r="G70" i="3"/>
  <c r="F70" i="3"/>
  <c r="J5" i="3"/>
  <c r="H5" i="3"/>
  <c r="I5" i="3" s="1"/>
  <c r="G5" i="3"/>
  <c r="F5" i="3"/>
  <c r="J4" i="3"/>
  <c r="I4" i="3"/>
  <c r="H4" i="3"/>
  <c r="G4" i="3"/>
  <c r="F4" i="3"/>
  <c r="J59" i="3"/>
  <c r="H59" i="3"/>
  <c r="I59" i="3" s="1"/>
  <c r="G59" i="3"/>
  <c r="F59" i="3"/>
  <c r="J2" i="3"/>
  <c r="H2" i="3"/>
  <c r="I2" i="3" s="1"/>
  <c r="G2" i="3"/>
  <c r="F2" i="3"/>
  <c r="J7" i="3"/>
  <c r="I7" i="3"/>
  <c r="H7" i="3"/>
  <c r="G7" i="3"/>
  <c r="F7" i="3"/>
  <c r="J40" i="3"/>
  <c r="H40" i="3"/>
  <c r="I40" i="3" s="1"/>
  <c r="G40" i="3"/>
  <c r="F40" i="3"/>
  <c r="J66" i="3"/>
  <c r="I66" i="3"/>
  <c r="H66" i="3"/>
  <c r="G66" i="3"/>
  <c r="F66" i="3"/>
  <c r="J65" i="3"/>
  <c r="H65" i="3"/>
  <c r="I65" i="3" s="1"/>
  <c r="G65" i="3"/>
  <c r="F65" i="3"/>
  <c r="J54" i="3"/>
  <c r="H54" i="3"/>
  <c r="I54" i="3" s="1"/>
  <c r="G54" i="3"/>
  <c r="F54" i="3"/>
  <c r="J46" i="3"/>
  <c r="I46" i="3"/>
  <c r="H46" i="3"/>
  <c r="G46" i="3"/>
  <c r="F46" i="3"/>
  <c r="J82" i="3"/>
  <c r="H82" i="3"/>
  <c r="I82" i="3" s="1"/>
  <c r="G82" i="3"/>
  <c r="F82" i="3"/>
  <c r="J25" i="3"/>
  <c r="H25" i="3"/>
  <c r="I25" i="3" s="1"/>
  <c r="G25" i="3"/>
  <c r="F25" i="3"/>
  <c r="J32" i="3"/>
  <c r="I32" i="3"/>
  <c r="H32" i="3"/>
  <c r="G32" i="3"/>
  <c r="F32" i="3"/>
  <c r="J28" i="3"/>
  <c r="H28" i="3"/>
  <c r="I28" i="3" s="1"/>
  <c r="G28" i="3"/>
  <c r="F28" i="3"/>
  <c r="J56" i="3"/>
  <c r="I56" i="3"/>
  <c r="H56" i="3"/>
  <c r="G56" i="3"/>
  <c r="F56" i="3"/>
  <c r="J75" i="3"/>
  <c r="H75" i="3"/>
  <c r="I75" i="3" s="1"/>
  <c r="G75" i="3"/>
  <c r="F75" i="3"/>
  <c r="J79" i="3"/>
  <c r="H79" i="3"/>
  <c r="I79" i="3" s="1"/>
  <c r="G79" i="3"/>
  <c r="F79" i="3"/>
  <c r="J21" i="3"/>
  <c r="I21" i="3"/>
  <c r="H21" i="3"/>
  <c r="G21" i="3"/>
  <c r="F21" i="3"/>
  <c r="J29" i="3"/>
  <c r="H29" i="3"/>
  <c r="I29" i="3" s="1"/>
  <c r="G29" i="3"/>
  <c r="F29" i="3"/>
  <c r="J52" i="3"/>
  <c r="H52" i="3"/>
  <c r="I52" i="3" s="1"/>
  <c r="G52" i="3"/>
  <c r="F52" i="3"/>
  <c r="J22" i="3"/>
  <c r="I22" i="3"/>
  <c r="H22" i="3"/>
  <c r="G22" i="3"/>
  <c r="F22" i="3"/>
  <c r="J9" i="3"/>
  <c r="H9" i="3"/>
  <c r="I9" i="3" s="1"/>
  <c r="G9" i="3"/>
  <c r="F9" i="3"/>
  <c r="J26" i="3"/>
  <c r="I26" i="3"/>
  <c r="H26" i="3"/>
  <c r="G26" i="3"/>
  <c r="F26" i="3"/>
  <c r="J81" i="3"/>
  <c r="H81" i="3"/>
  <c r="I81" i="3" s="1"/>
  <c r="G81" i="3"/>
  <c r="F81" i="3"/>
  <c r="J39" i="3"/>
  <c r="H39" i="3"/>
  <c r="I39" i="3" s="1"/>
  <c r="G39" i="3"/>
  <c r="F39" i="3"/>
  <c r="J27" i="3"/>
  <c r="I27" i="3"/>
  <c r="H27" i="3"/>
  <c r="G27" i="3"/>
  <c r="F27" i="3"/>
  <c r="J43" i="3"/>
  <c r="H43" i="3"/>
  <c r="I43" i="3" s="1"/>
  <c r="G43" i="3"/>
  <c r="F43" i="3"/>
  <c r="J38" i="3"/>
  <c r="H38" i="3"/>
  <c r="I38" i="3" s="1"/>
  <c r="G38" i="3"/>
  <c r="F38" i="3"/>
  <c r="J42" i="3"/>
  <c r="I42" i="3"/>
  <c r="H42" i="3"/>
  <c r="G42" i="3"/>
  <c r="F42" i="3"/>
  <c r="J76" i="3"/>
  <c r="H76" i="3"/>
  <c r="I76" i="3" s="1"/>
  <c r="G76" i="3"/>
  <c r="F76" i="3"/>
  <c r="J37" i="3"/>
  <c r="I37" i="3"/>
  <c r="H37" i="3"/>
  <c r="G37" i="3"/>
  <c r="F37" i="3"/>
  <c r="J20" i="3"/>
  <c r="H20" i="3"/>
  <c r="I20" i="3" s="1"/>
  <c r="G20" i="3"/>
  <c r="F20" i="3"/>
  <c r="J50" i="3"/>
  <c r="H50" i="3"/>
  <c r="I50" i="3" s="1"/>
  <c r="G50" i="3"/>
  <c r="F50" i="3"/>
  <c r="J31" i="3"/>
  <c r="I31" i="3"/>
  <c r="H31" i="3"/>
  <c r="G31" i="3"/>
  <c r="F31" i="3"/>
  <c r="J49" i="3"/>
  <c r="H49" i="3"/>
  <c r="I49" i="3" s="1"/>
  <c r="G49" i="3"/>
  <c r="F49" i="3"/>
  <c r="J47" i="3"/>
  <c r="H47" i="3"/>
  <c r="I47" i="3" s="1"/>
  <c r="G47" i="3"/>
  <c r="F47" i="3"/>
  <c r="J62" i="3"/>
  <c r="I62" i="3"/>
  <c r="H62" i="3"/>
  <c r="G62" i="3"/>
  <c r="F62" i="3"/>
  <c r="J48" i="3"/>
  <c r="H48" i="3"/>
  <c r="I48" i="3" s="1"/>
  <c r="G48" i="3"/>
  <c r="F48" i="3"/>
  <c r="J34" i="3"/>
  <c r="I34" i="3"/>
  <c r="H34" i="3"/>
  <c r="G34" i="3"/>
  <c r="F34" i="3"/>
  <c r="J19" i="3"/>
  <c r="H19" i="3"/>
  <c r="I19" i="3" s="1"/>
  <c r="G19" i="3"/>
  <c r="F19" i="3"/>
  <c r="J17" i="3"/>
  <c r="H17" i="3"/>
  <c r="I17" i="3" s="1"/>
  <c r="G17" i="3"/>
  <c r="F17" i="3"/>
  <c r="J67" i="3"/>
  <c r="I67" i="3"/>
  <c r="H67" i="3"/>
  <c r="G67" i="3"/>
  <c r="F67" i="3"/>
  <c r="J77" i="3"/>
  <c r="H77" i="3"/>
  <c r="I77" i="3" s="1"/>
  <c r="G77" i="3"/>
  <c r="F77" i="3"/>
  <c r="J78" i="3"/>
  <c r="H78" i="3"/>
  <c r="I78" i="3" s="1"/>
  <c r="G78" i="3"/>
  <c r="F78" i="3"/>
  <c r="J64" i="3"/>
  <c r="I64" i="3"/>
  <c r="H64" i="3"/>
  <c r="G64" i="3"/>
  <c r="F64" i="3"/>
  <c r="J58" i="3"/>
  <c r="H58" i="3"/>
  <c r="I58" i="3" s="1"/>
  <c r="G58" i="3"/>
  <c r="F58" i="3"/>
  <c r="J45" i="3"/>
  <c r="I45" i="3"/>
  <c r="H45" i="3"/>
  <c r="G45" i="3"/>
  <c r="F45" i="3"/>
  <c r="J12" i="3"/>
  <c r="H12" i="3"/>
  <c r="I12" i="3" s="1"/>
  <c r="G12" i="3"/>
  <c r="F12" i="3"/>
  <c r="J71" i="3"/>
  <c r="H71" i="3"/>
  <c r="I71" i="3" s="1"/>
  <c r="G71" i="3"/>
  <c r="F71" i="3"/>
  <c r="J51" i="3"/>
  <c r="I51" i="3"/>
  <c r="H51" i="3"/>
  <c r="G51" i="3"/>
  <c r="F51" i="3"/>
  <c r="J18" i="3"/>
  <c r="H18" i="3"/>
  <c r="I18" i="3" s="1"/>
  <c r="G18" i="3"/>
  <c r="F18" i="3"/>
  <c r="J24" i="3"/>
  <c r="H24" i="3"/>
  <c r="I24" i="3" s="1"/>
  <c r="G24" i="3"/>
  <c r="F24" i="3"/>
  <c r="J68" i="3"/>
  <c r="I68" i="3"/>
  <c r="H68" i="3"/>
  <c r="G68" i="3"/>
  <c r="F68" i="3"/>
  <c r="J61" i="3"/>
  <c r="H61" i="3"/>
  <c r="I61" i="3" s="1"/>
  <c r="G61" i="3"/>
  <c r="F61" i="3"/>
  <c r="J8" i="3"/>
  <c r="I8" i="3"/>
  <c r="H8" i="3"/>
  <c r="G8" i="3"/>
  <c r="F8" i="3"/>
  <c r="J33" i="3"/>
  <c r="H33" i="3"/>
  <c r="I33" i="3" s="1"/>
  <c r="G33" i="3"/>
  <c r="F33" i="3"/>
  <c r="J36" i="3"/>
  <c r="H36" i="3"/>
  <c r="I36" i="3" s="1"/>
  <c r="G36" i="3"/>
  <c r="F36" i="3"/>
  <c r="J57" i="3"/>
  <c r="I57" i="3"/>
  <c r="H57" i="3"/>
  <c r="G57" i="3"/>
  <c r="F57" i="3"/>
  <c r="J13" i="3"/>
  <c r="H13" i="3"/>
  <c r="I13" i="3" s="1"/>
  <c r="G13" i="3"/>
  <c r="F13" i="3"/>
  <c r="J10" i="3"/>
  <c r="H10" i="3"/>
  <c r="I10" i="3" s="1"/>
  <c r="G10" i="3"/>
  <c r="F10" i="3"/>
  <c r="J16" i="3"/>
  <c r="I16" i="3"/>
  <c r="H16" i="3"/>
  <c r="G16" i="3"/>
  <c r="F16" i="3"/>
  <c r="J74" i="3"/>
  <c r="H74" i="3"/>
  <c r="I74" i="3" s="1"/>
  <c r="G74" i="3"/>
  <c r="F74" i="3"/>
  <c r="J15" i="3"/>
  <c r="I15" i="3"/>
  <c r="H15" i="3"/>
  <c r="G15" i="3"/>
  <c r="F15" i="3"/>
  <c r="J14" i="3"/>
  <c r="H14" i="3"/>
  <c r="I14" i="3" s="1"/>
  <c r="G14" i="3"/>
  <c r="F14" i="3"/>
  <c r="J80" i="3"/>
  <c r="H80" i="3"/>
  <c r="I80" i="3" s="1"/>
  <c r="G80" i="3"/>
  <c r="F80" i="3"/>
  <c r="J35" i="3"/>
  <c r="I35" i="3"/>
  <c r="H35" i="3"/>
  <c r="G35" i="3"/>
  <c r="F35" i="3"/>
  <c r="J23" i="3"/>
  <c r="H23" i="3"/>
  <c r="I23" i="3" s="1"/>
  <c r="G23" i="3"/>
  <c r="F23" i="3"/>
  <c r="J53" i="3"/>
  <c r="H53" i="3"/>
  <c r="I53" i="3" s="1"/>
  <c r="G53" i="3"/>
  <c r="F53" i="3"/>
  <c r="J73" i="3"/>
  <c r="I73" i="3"/>
  <c r="H73" i="3"/>
  <c r="G73" i="3"/>
  <c r="F73" i="3"/>
  <c r="J44" i="3"/>
  <c r="H44" i="3"/>
  <c r="I44" i="3" s="1"/>
  <c r="G44" i="3"/>
  <c r="F44" i="3"/>
  <c r="J69" i="3"/>
  <c r="I69" i="3"/>
  <c r="H69" i="3"/>
  <c r="G69" i="3"/>
  <c r="F69" i="3"/>
  <c r="J41" i="3"/>
  <c r="H41" i="3"/>
  <c r="I41" i="3" s="1"/>
  <c r="G41" i="3"/>
  <c r="F41" i="3"/>
  <c r="J90" i="17"/>
  <c r="H90" i="17"/>
  <c r="I90" i="17" s="1"/>
  <c r="G90" i="17"/>
  <c r="F90" i="17"/>
  <c r="J89" i="17"/>
  <c r="I89" i="17"/>
  <c r="H89" i="17"/>
  <c r="G89" i="17"/>
  <c r="F89" i="17"/>
  <c r="J88" i="17"/>
  <c r="H88" i="17"/>
  <c r="I88" i="17" s="1"/>
  <c r="G88" i="17"/>
  <c r="F88" i="17"/>
  <c r="J87" i="17"/>
  <c r="I87" i="17"/>
  <c r="H87" i="17"/>
  <c r="G87" i="17"/>
  <c r="F87" i="17"/>
  <c r="J86" i="17"/>
  <c r="H86" i="17"/>
  <c r="I86" i="17" s="1"/>
  <c r="G86" i="17"/>
  <c r="F86" i="17"/>
  <c r="J85" i="17"/>
  <c r="I85" i="17"/>
  <c r="H85" i="17"/>
  <c r="G85" i="17"/>
  <c r="F85" i="17"/>
  <c r="J84" i="17"/>
  <c r="H84" i="17"/>
  <c r="I84" i="17" s="1"/>
  <c r="G84" i="17"/>
  <c r="F84" i="17"/>
  <c r="J83" i="17"/>
  <c r="I83" i="17"/>
  <c r="H83" i="17"/>
  <c r="G83" i="17"/>
  <c r="F83" i="17"/>
  <c r="J82" i="17"/>
  <c r="H82" i="17"/>
  <c r="I82" i="17" s="1"/>
  <c r="G82" i="17"/>
  <c r="F82" i="17"/>
  <c r="J81" i="17"/>
  <c r="I81" i="17"/>
  <c r="H81" i="17"/>
  <c r="G81" i="17"/>
  <c r="F81" i="17"/>
  <c r="J80" i="17"/>
  <c r="H80" i="17"/>
  <c r="I80" i="17" s="1"/>
  <c r="G80" i="17"/>
  <c r="F80" i="17"/>
  <c r="J79" i="17"/>
  <c r="I79" i="17"/>
  <c r="H79" i="17"/>
  <c r="G79" i="17"/>
  <c r="F79" i="17"/>
  <c r="J78" i="17"/>
  <c r="H78" i="17"/>
  <c r="I78" i="17" s="1"/>
  <c r="G78" i="17"/>
  <c r="F78" i="17"/>
  <c r="J77" i="17"/>
  <c r="I77" i="17"/>
  <c r="H77" i="17"/>
  <c r="G77" i="17"/>
  <c r="F77" i="17"/>
  <c r="J76" i="17"/>
  <c r="H76" i="17"/>
  <c r="I76" i="17" s="1"/>
  <c r="G76" i="17"/>
  <c r="F76" i="17"/>
  <c r="J75" i="17"/>
  <c r="I75" i="17"/>
  <c r="H75" i="17"/>
  <c r="G75" i="17"/>
  <c r="F75" i="17"/>
  <c r="J74" i="17"/>
  <c r="H74" i="17"/>
  <c r="I74" i="17" s="1"/>
  <c r="G74" i="17"/>
  <c r="F74" i="17"/>
  <c r="J73" i="17"/>
  <c r="I73" i="17"/>
  <c r="H73" i="17"/>
  <c r="G73" i="17"/>
  <c r="F73" i="17"/>
  <c r="J72" i="17"/>
  <c r="H72" i="17"/>
  <c r="I72" i="17" s="1"/>
  <c r="G72" i="17"/>
  <c r="F72" i="17"/>
  <c r="J71" i="17"/>
  <c r="I71" i="17"/>
  <c r="H71" i="17"/>
  <c r="G71" i="17"/>
  <c r="F71" i="17"/>
  <c r="J70" i="17"/>
  <c r="H70" i="17"/>
  <c r="I70" i="17" s="1"/>
  <c r="G70" i="17"/>
  <c r="F70" i="17"/>
  <c r="J69" i="17"/>
  <c r="I69" i="17"/>
  <c r="H69" i="17"/>
  <c r="G69" i="17"/>
  <c r="F69" i="17"/>
  <c r="J68" i="17"/>
  <c r="H68" i="17"/>
  <c r="I68" i="17" s="1"/>
  <c r="G68" i="17"/>
  <c r="F68" i="17"/>
  <c r="J67" i="17"/>
  <c r="I67" i="17"/>
  <c r="H67" i="17"/>
  <c r="G67" i="17"/>
  <c r="F67" i="17"/>
  <c r="J66" i="17"/>
  <c r="H66" i="17"/>
  <c r="I66" i="17" s="1"/>
  <c r="G66" i="17"/>
  <c r="F66" i="17"/>
  <c r="J65" i="17"/>
  <c r="I65" i="17"/>
  <c r="H65" i="17"/>
  <c r="G65" i="17"/>
  <c r="F65" i="17"/>
  <c r="J64" i="17"/>
  <c r="H64" i="17"/>
  <c r="I64" i="17" s="1"/>
  <c r="G64" i="17"/>
  <c r="F64" i="17"/>
  <c r="J63" i="17"/>
  <c r="I63" i="17"/>
  <c r="H63" i="17"/>
  <c r="G63" i="17"/>
  <c r="F63" i="17"/>
  <c r="J62" i="17"/>
  <c r="H62" i="17"/>
  <c r="I62" i="17" s="1"/>
  <c r="G62" i="17"/>
  <c r="F62" i="17"/>
  <c r="J61" i="17"/>
  <c r="I61" i="17"/>
  <c r="H61" i="17"/>
  <c r="G61" i="17"/>
  <c r="F61" i="17"/>
  <c r="J60" i="17"/>
  <c r="H60" i="17"/>
  <c r="I60" i="17" s="1"/>
  <c r="G60" i="17"/>
  <c r="F60" i="17"/>
  <c r="J59" i="17"/>
  <c r="I59" i="17"/>
  <c r="H59" i="17"/>
  <c r="G59" i="17"/>
  <c r="F59" i="17"/>
  <c r="J58" i="17"/>
  <c r="H58" i="17"/>
  <c r="I58" i="17" s="1"/>
  <c r="G58" i="17"/>
  <c r="F58" i="17"/>
  <c r="J57" i="17"/>
  <c r="I57" i="17"/>
  <c r="H57" i="17"/>
  <c r="G57" i="17"/>
  <c r="F57" i="17"/>
  <c r="J56" i="17"/>
  <c r="H56" i="17"/>
  <c r="I56" i="17" s="1"/>
  <c r="G56" i="17"/>
  <c r="F56" i="17"/>
  <c r="J55" i="17"/>
  <c r="I55" i="17"/>
  <c r="H55" i="17"/>
  <c r="G55" i="17"/>
  <c r="F55" i="17"/>
  <c r="J54" i="17"/>
  <c r="H54" i="17"/>
  <c r="I54" i="17" s="1"/>
  <c r="G54" i="17"/>
  <c r="F54" i="17"/>
  <c r="J53" i="17"/>
  <c r="I53" i="17"/>
  <c r="H53" i="17"/>
  <c r="G53" i="17"/>
  <c r="F53" i="17"/>
  <c r="J52" i="17"/>
  <c r="H52" i="17"/>
  <c r="I52" i="17" s="1"/>
  <c r="G52" i="17"/>
  <c r="F52" i="17"/>
  <c r="J51" i="17"/>
  <c r="I51" i="17"/>
  <c r="H51" i="17"/>
  <c r="G51" i="17"/>
  <c r="F51" i="17"/>
  <c r="J50" i="17"/>
  <c r="H50" i="17"/>
  <c r="I50" i="17" s="1"/>
  <c r="G50" i="17"/>
  <c r="F50" i="17"/>
  <c r="J49" i="17"/>
  <c r="I49" i="17"/>
  <c r="H49" i="17"/>
  <c r="G49" i="17"/>
  <c r="F49" i="17"/>
  <c r="J48" i="17"/>
  <c r="H48" i="17"/>
  <c r="I48" i="17" s="1"/>
  <c r="G48" i="17"/>
  <c r="F48" i="17"/>
  <c r="J47" i="17"/>
  <c r="I47" i="17"/>
  <c r="H47" i="17"/>
  <c r="G47" i="17"/>
  <c r="F47" i="17"/>
  <c r="J46" i="17"/>
  <c r="H46" i="17"/>
  <c r="I46" i="17" s="1"/>
  <c r="G46" i="17"/>
  <c r="F46" i="17"/>
  <c r="J45" i="17"/>
  <c r="I45" i="17"/>
  <c r="H45" i="17"/>
  <c r="G45" i="17"/>
  <c r="F45" i="17"/>
  <c r="J44" i="17"/>
  <c r="H44" i="17"/>
  <c r="I44" i="17" s="1"/>
  <c r="G44" i="17"/>
  <c r="F44" i="17"/>
  <c r="J43" i="17"/>
  <c r="I43" i="17"/>
  <c r="H43" i="17"/>
  <c r="G43" i="17"/>
  <c r="F43" i="17"/>
  <c r="J42" i="17"/>
  <c r="H42" i="17"/>
  <c r="I42" i="17" s="1"/>
  <c r="G42" i="17"/>
  <c r="F42" i="17"/>
  <c r="J41" i="17"/>
  <c r="I41" i="17"/>
  <c r="H41" i="17"/>
  <c r="G41" i="17"/>
  <c r="F41" i="17"/>
  <c r="J40" i="17"/>
  <c r="H40" i="17"/>
  <c r="I40" i="17" s="1"/>
  <c r="G40" i="17"/>
  <c r="F40" i="17"/>
  <c r="J39" i="17"/>
  <c r="I39" i="17"/>
  <c r="H39" i="17"/>
  <c r="G39" i="17"/>
  <c r="F39" i="17"/>
  <c r="J38" i="17"/>
  <c r="H38" i="17"/>
  <c r="I38" i="17" s="1"/>
  <c r="G38" i="17"/>
  <c r="F38" i="17"/>
  <c r="J37" i="17"/>
  <c r="I37" i="17"/>
  <c r="H37" i="17"/>
  <c r="G37" i="17"/>
  <c r="F37" i="17"/>
  <c r="J36" i="17"/>
  <c r="H36" i="17"/>
  <c r="I36" i="17" s="1"/>
  <c r="G36" i="17"/>
  <c r="F36" i="17"/>
  <c r="J35" i="17"/>
  <c r="I35" i="17"/>
  <c r="H35" i="17"/>
  <c r="G35" i="17"/>
  <c r="F35" i="17"/>
  <c r="J34" i="17"/>
  <c r="H34" i="17"/>
  <c r="I34" i="17" s="1"/>
  <c r="G34" i="17"/>
  <c r="F34" i="17"/>
  <c r="J33" i="17"/>
  <c r="I33" i="17"/>
  <c r="H33" i="17"/>
  <c r="G33" i="17"/>
  <c r="F33" i="17"/>
  <c r="J32" i="17"/>
  <c r="H32" i="17"/>
  <c r="I32" i="17" s="1"/>
  <c r="G32" i="17"/>
  <c r="F32" i="17"/>
  <c r="J31" i="17"/>
  <c r="I31" i="17"/>
  <c r="H31" i="17"/>
  <c r="G31" i="17"/>
  <c r="F31" i="17"/>
  <c r="J30" i="17"/>
  <c r="H30" i="17"/>
  <c r="I30" i="17" s="1"/>
  <c r="G30" i="17"/>
  <c r="F30" i="17"/>
  <c r="J29" i="17"/>
  <c r="I29" i="17"/>
  <c r="H29" i="17"/>
  <c r="G29" i="17"/>
  <c r="F29" i="17"/>
  <c r="J28" i="17"/>
  <c r="H28" i="17"/>
  <c r="I28" i="17" s="1"/>
  <c r="G28" i="17"/>
  <c r="F28" i="17"/>
  <c r="J27" i="17"/>
  <c r="I27" i="17"/>
  <c r="H27" i="17"/>
  <c r="G27" i="17"/>
  <c r="F27" i="17"/>
  <c r="J26" i="17"/>
  <c r="H26" i="17"/>
  <c r="I26" i="17" s="1"/>
  <c r="G26" i="17"/>
  <c r="F26" i="17"/>
  <c r="J25" i="17"/>
  <c r="I25" i="17"/>
  <c r="H25" i="17"/>
  <c r="G25" i="17"/>
  <c r="F25" i="17"/>
  <c r="J24" i="17"/>
  <c r="H24" i="17"/>
  <c r="I24" i="17" s="1"/>
  <c r="G24" i="17"/>
  <c r="F24" i="17"/>
  <c r="J23" i="17"/>
  <c r="I23" i="17"/>
  <c r="H23" i="17"/>
  <c r="G23" i="17"/>
  <c r="F23" i="17"/>
  <c r="J22" i="17"/>
  <c r="H22" i="17"/>
  <c r="I22" i="17" s="1"/>
  <c r="G22" i="17"/>
  <c r="F22" i="17"/>
  <c r="J21" i="17"/>
  <c r="I21" i="17"/>
  <c r="H21" i="17"/>
  <c r="G21" i="17"/>
  <c r="F21" i="17"/>
  <c r="J20" i="17"/>
  <c r="H20" i="17"/>
  <c r="I20" i="17" s="1"/>
  <c r="G20" i="17"/>
  <c r="F20" i="17"/>
  <c r="J19" i="17"/>
  <c r="I19" i="17"/>
  <c r="H19" i="17"/>
  <c r="G19" i="17"/>
  <c r="F19" i="17"/>
  <c r="J18" i="17"/>
  <c r="H18" i="17"/>
  <c r="I18" i="17" s="1"/>
  <c r="G18" i="17"/>
  <c r="F18" i="17"/>
  <c r="J17" i="17"/>
  <c r="I17" i="17"/>
  <c r="H17" i="17"/>
  <c r="G17" i="17"/>
  <c r="F17" i="17"/>
  <c r="J16" i="17"/>
  <c r="H16" i="17"/>
  <c r="I16" i="17" s="1"/>
  <c r="G16" i="17"/>
  <c r="F16" i="17"/>
  <c r="J15" i="17"/>
  <c r="I15" i="17"/>
  <c r="H15" i="17"/>
  <c r="G15" i="17"/>
  <c r="F15" i="17"/>
  <c r="J14" i="17"/>
  <c r="H14" i="17"/>
  <c r="I14" i="17" s="1"/>
  <c r="G14" i="17"/>
  <c r="F14" i="17"/>
  <c r="J13" i="17"/>
  <c r="I13" i="17"/>
  <c r="H13" i="17"/>
  <c r="G13" i="17"/>
  <c r="F13" i="17"/>
  <c r="J12" i="17"/>
  <c r="H12" i="17"/>
  <c r="I12" i="17" s="1"/>
  <c r="G12" i="17"/>
  <c r="F12" i="17"/>
  <c r="J11" i="17"/>
  <c r="I11" i="17"/>
  <c r="H11" i="17"/>
  <c r="G11" i="17"/>
  <c r="F11" i="17"/>
  <c r="J10" i="17"/>
  <c r="H10" i="17"/>
  <c r="I10" i="17" s="1"/>
  <c r="G10" i="17"/>
  <c r="F10" i="17"/>
  <c r="J9" i="17"/>
  <c r="I9" i="17"/>
  <c r="H9" i="17"/>
  <c r="G9" i="17"/>
  <c r="F9" i="17"/>
  <c r="J8" i="17"/>
  <c r="H8" i="17"/>
  <c r="I8" i="17" s="1"/>
  <c r="G8" i="17"/>
  <c r="F8" i="17"/>
  <c r="J7" i="17"/>
  <c r="I7" i="17"/>
  <c r="H7" i="17"/>
  <c r="G7" i="17"/>
  <c r="F7" i="17"/>
  <c r="J6" i="17"/>
  <c r="H6" i="17"/>
  <c r="I6" i="17" s="1"/>
  <c r="G6" i="17"/>
  <c r="F6" i="17"/>
  <c r="J5" i="17"/>
  <c r="I5" i="17"/>
  <c r="H5" i="17"/>
  <c r="G5" i="17"/>
  <c r="F5" i="17"/>
  <c r="J4" i="17"/>
  <c r="H4" i="17"/>
  <c r="I4" i="17" s="1"/>
  <c r="G4" i="17"/>
  <c r="F4" i="17"/>
  <c r="J3" i="17"/>
  <c r="I3" i="17"/>
  <c r="H3" i="17"/>
  <c r="G3" i="17"/>
  <c r="F3" i="17"/>
  <c r="J2" i="17"/>
  <c r="H2" i="17"/>
  <c r="I2" i="17" s="1"/>
  <c r="G2" i="17"/>
  <c r="F2" i="17"/>
  <c r="J26" i="21"/>
  <c r="I26" i="21"/>
  <c r="H26" i="21"/>
  <c r="G26" i="21"/>
  <c r="F26" i="21"/>
  <c r="J25" i="21"/>
  <c r="H25" i="21"/>
  <c r="I25" i="21" s="1"/>
  <c r="G25" i="21"/>
  <c r="F25" i="21"/>
  <c r="J24" i="21"/>
  <c r="I24" i="21"/>
  <c r="H24" i="21"/>
  <c r="G24" i="21"/>
  <c r="F24" i="21"/>
  <c r="J23" i="21"/>
  <c r="H23" i="21"/>
  <c r="I23" i="21" s="1"/>
  <c r="G23" i="21"/>
  <c r="F23" i="21"/>
  <c r="J22" i="21"/>
  <c r="I22" i="21"/>
  <c r="H22" i="21"/>
  <c r="G22" i="21"/>
  <c r="F22" i="21"/>
  <c r="J21" i="21"/>
  <c r="H21" i="21"/>
  <c r="I21" i="21" s="1"/>
  <c r="G21" i="21"/>
  <c r="F21" i="21"/>
  <c r="J20" i="21"/>
  <c r="I20" i="21"/>
  <c r="H20" i="21"/>
  <c r="G20" i="21"/>
  <c r="F20" i="21"/>
  <c r="J19" i="21"/>
  <c r="H19" i="21"/>
  <c r="I19" i="21" s="1"/>
  <c r="G19" i="21"/>
  <c r="F19" i="21"/>
  <c r="J18" i="21"/>
  <c r="I18" i="21"/>
  <c r="H18" i="21"/>
  <c r="G18" i="21"/>
  <c r="F18" i="21"/>
  <c r="J17" i="21"/>
  <c r="H17" i="21"/>
  <c r="I17" i="21" s="1"/>
  <c r="G17" i="21"/>
  <c r="F17" i="21"/>
  <c r="J16" i="21"/>
  <c r="I16" i="21"/>
  <c r="H16" i="21"/>
  <c r="G16" i="21"/>
  <c r="F16" i="21"/>
  <c r="J15" i="21"/>
  <c r="H15" i="21"/>
  <c r="I15" i="21" s="1"/>
  <c r="G15" i="21"/>
  <c r="F15" i="21"/>
  <c r="J14" i="21"/>
  <c r="I14" i="21"/>
  <c r="H14" i="21"/>
  <c r="G14" i="21"/>
  <c r="F14" i="21"/>
  <c r="J13" i="21"/>
  <c r="H13" i="21"/>
  <c r="I13" i="21" s="1"/>
  <c r="G13" i="21"/>
  <c r="F13" i="21"/>
  <c r="J12" i="21"/>
  <c r="I12" i="21"/>
  <c r="H12" i="21"/>
  <c r="G12" i="21"/>
  <c r="F12" i="21"/>
  <c r="J11" i="21"/>
  <c r="H11" i="21"/>
  <c r="I11" i="21" s="1"/>
  <c r="G11" i="21"/>
  <c r="F11" i="21"/>
  <c r="J10" i="21"/>
  <c r="I10" i="21"/>
  <c r="H10" i="21"/>
  <c r="G10" i="21"/>
  <c r="F10" i="21"/>
  <c r="J9" i="21"/>
  <c r="H9" i="21"/>
  <c r="I9" i="21" s="1"/>
  <c r="G9" i="21"/>
  <c r="F9" i="21"/>
  <c r="J8" i="21"/>
  <c r="I8" i="21"/>
  <c r="H8" i="21"/>
  <c r="G8" i="21"/>
  <c r="F8" i="21"/>
  <c r="J7" i="21"/>
  <c r="H7" i="21"/>
  <c r="I7" i="21" s="1"/>
  <c r="G7" i="21"/>
  <c r="F7" i="21"/>
  <c r="J6" i="21"/>
  <c r="I6" i="21"/>
  <c r="H6" i="21"/>
  <c r="G6" i="21"/>
  <c r="F6" i="21"/>
  <c r="J5" i="21"/>
  <c r="H5" i="21"/>
  <c r="I5" i="21" s="1"/>
  <c r="G5" i="21"/>
  <c r="F5" i="21"/>
  <c r="J4" i="21"/>
  <c r="I4" i="21"/>
  <c r="H4" i="21"/>
  <c r="G4" i="21"/>
  <c r="F4" i="21"/>
  <c r="J3" i="21"/>
  <c r="H3" i="21"/>
  <c r="I3" i="21" s="1"/>
  <c r="G3" i="21"/>
  <c r="F3" i="21"/>
  <c r="J2" i="21"/>
  <c r="I2" i="21"/>
  <c r="H2" i="21"/>
  <c r="G2" i="21"/>
  <c r="F2" i="21"/>
  <c r="J90" i="2"/>
  <c r="H90" i="2"/>
  <c r="I90" i="2" s="1"/>
  <c r="G90" i="2"/>
  <c r="F90" i="2"/>
  <c r="J89" i="2"/>
  <c r="I89" i="2"/>
  <c r="H89" i="2"/>
  <c r="G89" i="2"/>
  <c r="F89" i="2"/>
  <c r="J88" i="2"/>
  <c r="H88" i="2"/>
  <c r="I88" i="2" s="1"/>
  <c r="G88" i="2"/>
  <c r="F88" i="2"/>
  <c r="J87" i="2"/>
  <c r="I87" i="2"/>
  <c r="H87" i="2"/>
  <c r="G87" i="2"/>
  <c r="F87" i="2"/>
  <c r="J86" i="2"/>
  <c r="H86" i="2"/>
  <c r="I86" i="2" s="1"/>
  <c r="G86" i="2"/>
  <c r="F86" i="2"/>
  <c r="J85" i="2"/>
  <c r="I85" i="2"/>
  <c r="H85" i="2"/>
  <c r="G85" i="2"/>
  <c r="F85" i="2"/>
  <c r="J84" i="2"/>
  <c r="H84" i="2"/>
  <c r="I84" i="2" s="1"/>
  <c r="G84" i="2"/>
  <c r="F84" i="2"/>
  <c r="J83" i="2"/>
  <c r="I83" i="2"/>
  <c r="H83" i="2"/>
  <c r="G83" i="2"/>
  <c r="F83" i="2"/>
  <c r="J82" i="2"/>
  <c r="H82" i="2"/>
  <c r="I82" i="2" s="1"/>
  <c r="G82" i="2"/>
  <c r="F82" i="2"/>
  <c r="J81" i="2"/>
  <c r="I81" i="2"/>
  <c r="H81" i="2"/>
  <c r="G81" i="2"/>
  <c r="F81" i="2"/>
  <c r="J80" i="2"/>
  <c r="H80" i="2"/>
  <c r="I80" i="2" s="1"/>
  <c r="G80" i="2"/>
  <c r="F80" i="2"/>
  <c r="J79" i="2"/>
  <c r="I79" i="2"/>
  <c r="H79" i="2"/>
  <c r="G79" i="2"/>
  <c r="F79" i="2"/>
  <c r="J78" i="2"/>
  <c r="H78" i="2"/>
  <c r="I78" i="2" s="1"/>
  <c r="G78" i="2"/>
  <c r="F78" i="2"/>
  <c r="J77" i="2"/>
  <c r="I77" i="2"/>
  <c r="H77" i="2"/>
  <c r="G77" i="2"/>
  <c r="F77" i="2"/>
  <c r="J76" i="2"/>
  <c r="H76" i="2"/>
  <c r="I76" i="2" s="1"/>
  <c r="G76" i="2"/>
  <c r="F76" i="2"/>
  <c r="J75" i="2"/>
  <c r="I75" i="2"/>
  <c r="H75" i="2"/>
  <c r="G75" i="2"/>
  <c r="F75" i="2"/>
  <c r="J74" i="2"/>
  <c r="H74" i="2"/>
  <c r="I74" i="2" s="1"/>
  <c r="G74" i="2"/>
  <c r="F74" i="2"/>
  <c r="J73" i="2"/>
  <c r="I73" i="2"/>
  <c r="H73" i="2"/>
  <c r="G73" i="2"/>
  <c r="F73" i="2"/>
  <c r="J72" i="2"/>
  <c r="H72" i="2"/>
  <c r="I72" i="2" s="1"/>
  <c r="G72" i="2"/>
  <c r="F72" i="2"/>
  <c r="J71" i="2"/>
  <c r="I71" i="2"/>
  <c r="H71" i="2"/>
  <c r="G71" i="2"/>
  <c r="F71" i="2"/>
  <c r="J70" i="2"/>
  <c r="H70" i="2"/>
  <c r="I70" i="2" s="1"/>
  <c r="G70" i="2"/>
  <c r="F70" i="2"/>
  <c r="J69" i="2"/>
  <c r="I69" i="2"/>
  <c r="H69" i="2"/>
  <c r="G69" i="2"/>
  <c r="F69" i="2"/>
  <c r="J68" i="2"/>
  <c r="H68" i="2"/>
  <c r="I68" i="2" s="1"/>
  <c r="G68" i="2"/>
  <c r="F68" i="2"/>
  <c r="J67" i="2"/>
  <c r="I67" i="2"/>
  <c r="H67" i="2"/>
  <c r="G67" i="2"/>
  <c r="F67" i="2"/>
  <c r="J66" i="2"/>
  <c r="H66" i="2"/>
  <c r="I66" i="2" s="1"/>
  <c r="G66" i="2"/>
  <c r="F66" i="2"/>
  <c r="J65" i="2"/>
  <c r="I65" i="2"/>
  <c r="H65" i="2"/>
  <c r="G65" i="2"/>
  <c r="F65" i="2"/>
  <c r="J64" i="2"/>
  <c r="H64" i="2"/>
  <c r="I64" i="2" s="1"/>
  <c r="G64" i="2"/>
  <c r="F64" i="2"/>
  <c r="J63" i="2"/>
  <c r="I63" i="2"/>
  <c r="H63" i="2"/>
  <c r="G63" i="2"/>
  <c r="F63" i="2"/>
  <c r="J62" i="2"/>
  <c r="H62" i="2"/>
  <c r="I62" i="2" s="1"/>
  <c r="G62" i="2"/>
  <c r="F62" i="2"/>
  <c r="J61" i="2"/>
  <c r="I61" i="2"/>
  <c r="H61" i="2"/>
  <c r="G61" i="2"/>
  <c r="F61" i="2"/>
  <c r="J60" i="2"/>
  <c r="H60" i="2"/>
  <c r="I60" i="2" s="1"/>
  <c r="G60" i="2"/>
  <c r="F60" i="2"/>
  <c r="J59" i="2"/>
  <c r="I59" i="2"/>
  <c r="H59" i="2"/>
  <c r="G59" i="2"/>
  <c r="F59" i="2"/>
  <c r="J58" i="2"/>
  <c r="H58" i="2"/>
  <c r="I58" i="2" s="1"/>
  <c r="G58" i="2"/>
  <c r="F58" i="2"/>
  <c r="J57" i="2"/>
  <c r="I57" i="2"/>
  <c r="H57" i="2"/>
  <c r="G57" i="2"/>
  <c r="F57" i="2"/>
  <c r="J56" i="2"/>
  <c r="H56" i="2"/>
  <c r="I56" i="2" s="1"/>
  <c r="G56" i="2"/>
  <c r="F56" i="2"/>
  <c r="J55" i="2"/>
  <c r="I55" i="2"/>
  <c r="H55" i="2"/>
  <c r="G55" i="2"/>
  <c r="F55" i="2"/>
  <c r="J54" i="2"/>
  <c r="H54" i="2"/>
  <c r="I54" i="2" s="1"/>
  <c r="G54" i="2"/>
  <c r="F54" i="2"/>
  <c r="J53" i="2"/>
  <c r="I53" i="2"/>
  <c r="H53" i="2"/>
  <c r="G53" i="2"/>
  <c r="F53" i="2"/>
  <c r="J52" i="2"/>
  <c r="H52" i="2"/>
  <c r="I52" i="2" s="1"/>
  <c r="G52" i="2"/>
  <c r="F52" i="2"/>
  <c r="J51" i="2"/>
  <c r="I51" i="2"/>
  <c r="H51" i="2"/>
  <c r="G51" i="2"/>
  <c r="F51" i="2"/>
  <c r="J50" i="2"/>
  <c r="H50" i="2"/>
  <c r="I50" i="2" s="1"/>
  <c r="G50" i="2"/>
  <c r="F50" i="2"/>
  <c r="J49" i="2"/>
  <c r="I49" i="2"/>
  <c r="H49" i="2"/>
  <c r="G49" i="2"/>
  <c r="F49" i="2"/>
  <c r="J48" i="2"/>
  <c r="H48" i="2"/>
  <c r="I48" i="2" s="1"/>
  <c r="G48" i="2"/>
  <c r="F48" i="2"/>
  <c r="J47" i="2"/>
  <c r="I47" i="2"/>
  <c r="H47" i="2"/>
  <c r="G47" i="2"/>
  <c r="F47" i="2"/>
  <c r="J46" i="2"/>
  <c r="H46" i="2"/>
  <c r="I46" i="2" s="1"/>
  <c r="G46" i="2"/>
  <c r="F46" i="2"/>
  <c r="J45" i="2"/>
  <c r="I45" i="2"/>
  <c r="H45" i="2"/>
  <c r="G45" i="2"/>
  <c r="F45" i="2"/>
  <c r="J44" i="2"/>
  <c r="H44" i="2"/>
  <c r="I44" i="2" s="1"/>
  <c r="G44" i="2"/>
  <c r="F44" i="2"/>
  <c r="J43" i="2"/>
  <c r="I43" i="2"/>
  <c r="H43" i="2"/>
  <c r="G43" i="2"/>
  <c r="F43" i="2"/>
  <c r="J42" i="2"/>
  <c r="H42" i="2"/>
  <c r="I42" i="2" s="1"/>
  <c r="G42" i="2"/>
  <c r="F42" i="2"/>
  <c r="J41" i="2"/>
  <c r="I41" i="2"/>
  <c r="H41" i="2"/>
  <c r="G41" i="2"/>
  <c r="F41" i="2"/>
  <c r="J40" i="2"/>
  <c r="H40" i="2"/>
  <c r="I40" i="2" s="1"/>
  <c r="G40" i="2"/>
  <c r="F40" i="2"/>
  <c r="J39" i="2"/>
  <c r="I39" i="2"/>
  <c r="H39" i="2"/>
  <c r="G39" i="2"/>
  <c r="F39" i="2"/>
  <c r="J38" i="2"/>
  <c r="H38" i="2"/>
  <c r="I38" i="2" s="1"/>
  <c r="G38" i="2"/>
  <c r="F38" i="2"/>
  <c r="J37" i="2"/>
  <c r="I37" i="2"/>
  <c r="H37" i="2"/>
  <c r="G37" i="2"/>
  <c r="F37" i="2"/>
  <c r="J36" i="2"/>
  <c r="H36" i="2"/>
  <c r="I36" i="2" s="1"/>
  <c r="G36" i="2"/>
  <c r="F36" i="2"/>
  <c r="J35" i="2"/>
  <c r="I35" i="2"/>
  <c r="H35" i="2"/>
  <c r="G35" i="2"/>
  <c r="F35" i="2"/>
  <c r="J34" i="2"/>
  <c r="H34" i="2"/>
  <c r="I34" i="2" s="1"/>
  <c r="G34" i="2"/>
  <c r="F34" i="2"/>
  <c r="J33" i="2"/>
  <c r="I33" i="2"/>
  <c r="H33" i="2"/>
  <c r="G33" i="2"/>
  <c r="F33" i="2"/>
  <c r="J32" i="2"/>
  <c r="H32" i="2"/>
  <c r="I32" i="2" s="1"/>
  <c r="G32" i="2"/>
  <c r="F32" i="2"/>
  <c r="J31" i="2"/>
  <c r="I31" i="2"/>
  <c r="H31" i="2"/>
  <c r="G31" i="2"/>
  <c r="F31" i="2"/>
  <c r="J30" i="2"/>
  <c r="H30" i="2"/>
  <c r="I30" i="2" s="1"/>
  <c r="G30" i="2"/>
  <c r="F30" i="2"/>
  <c r="J29" i="2"/>
  <c r="I29" i="2"/>
  <c r="H29" i="2"/>
  <c r="G29" i="2"/>
  <c r="F29" i="2"/>
  <c r="J28" i="2"/>
  <c r="H28" i="2"/>
  <c r="I28" i="2" s="1"/>
  <c r="G28" i="2"/>
  <c r="F28" i="2"/>
  <c r="J27" i="2"/>
  <c r="I27" i="2"/>
  <c r="H27" i="2"/>
  <c r="G27" i="2"/>
  <c r="F27" i="2"/>
  <c r="J26" i="2"/>
  <c r="H26" i="2"/>
  <c r="I26" i="2" s="1"/>
  <c r="G26" i="2"/>
  <c r="F26" i="2"/>
  <c r="J25" i="2"/>
  <c r="I25" i="2"/>
  <c r="H25" i="2"/>
  <c r="G25" i="2"/>
  <c r="F25" i="2"/>
  <c r="J24" i="2"/>
  <c r="H24" i="2"/>
  <c r="I24" i="2" s="1"/>
  <c r="G24" i="2"/>
  <c r="F24" i="2"/>
  <c r="J23" i="2"/>
  <c r="I23" i="2"/>
  <c r="H23" i="2"/>
  <c r="G23" i="2"/>
  <c r="F23" i="2"/>
  <c r="J22" i="2"/>
  <c r="H22" i="2"/>
  <c r="I22" i="2" s="1"/>
  <c r="G22" i="2"/>
  <c r="F22" i="2"/>
  <c r="J21" i="2"/>
  <c r="I21" i="2"/>
  <c r="H21" i="2"/>
  <c r="G21" i="2"/>
  <c r="F21" i="2"/>
  <c r="J20" i="2"/>
  <c r="H20" i="2"/>
  <c r="I20" i="2" s="1"/>
  <c r="G20" i="2"/>
  <c r="F20" i="2"/>
  <c r="J19" i="2"/>
  <c r="I19" i="2"/>
  <c r="H19" i="2"/>
  <c r="G19" i="2"/>
  <c r="F19" i="2"/>
  <c r="J18" i="2"/>
  <c r="H18" i="2"/>
  <c r="I18" i="2" s="1"/>
  <c r="G18" i="2"/>
  <c r="F18" i="2"/>
  <c r="J17" i="2"/>
  <c r="I17" i="2"/>
  <c r="H17" i="2"/>
  <c r="G17" i="2"/>
  <c r="F17" i="2"/>
  <c r="J16" i="2"/>
  <c r="H16" i="2"/>
  <c r="I16" i="2" s="1"/>
  <c r="G16" i="2"/>
  <c r="F16" i="2"/>
  <c r="J15" i="2"/>
  <c r="I15" i="2"/>
  <c r="H15" i="2"/>
  <c r="G15" i="2"/>
  <c r="F15" i="2"/>
  <c r="J14" i="2"/>
  <c r="H14" i="2"/>
  <c r="I14" i="2" s="1"/>
  <c r="G14" i="2"/>
  <c r="F14" i="2"/>
  <c r="J13" i="2"/>
  <c r="I13" i="2"/>
  <c r="H13" i="2"/>
  <c r="G13" i="2"/>
  <c r="F13" i="2"/>
  <c r="J12" i="2"/>
  <c r="H12" i="2"/>
  <c r="I12" i="2" s="1"/>
  <c r="G12" i="2"/>
  <c r="F12" i="2"/>
  <c r="J11" i="2"/>
  <c r="I11" i="2"/>
  <c r="H11" i="2"/>
  <c r="G11" i="2"/>
  <c r="F11" i="2"/>
  <c r="J10" i="2"/>
  <c r="H10" i="2"/>
  <c r="I10" i="2" s="1"/>
  <c r="G10" i="2"/>
  <c r="F10" i="2"/>
  <c r="J9" i="2"/>
  <c r="I9" i="2"/>
  <c r="H9" i="2"/>
  <c r="G9" i="2"/>
  <c r="F9" i="2"/>
  <c r="J8" i="2"/>
  <c r="H8" i="2"/>
  <c r="I8" i="2" s="1"/>
  <c r="G8" i="2"/>
  <c r="F8" i="2"/>
  <c r="J7" i="2"/>
  <c r="I7" i="2"/>
  <c r="H7" i="2"/>
  <c r="G7" i="2"/>
  <c r="F7" i="2"/>
  <c r="J6" i="2"/>
  <c r="H6" i="2"/>
  <c r="I6" i="2" s="1"/>
  <c r="G6" i="2"/>
  <c r="F6" i="2"/>
  <c r="J5" i="2"/>
  <c r="I5" i="2"/>
  <c r="H5" i="2"/>
  <c r="G5" i="2"/>
  <c r="F5" i="2"/>
  <c r="J4" i="2"/>
  <c r="H4" i="2"/>
  <c r="I4" i="2" s="1"/>
  <c r="G4" i="2"/>
  <c r="F4" i="2"/>
  <c r="J3" i="2"/>
  <c r="I3" i="2"/>
  <c r="H3" i="2"/>
  <c r="G3" i="2"/>
  <c r="F3" i="2"/>
  <c r="J2" i="2"/>
  <c r="H2" i="2"/>
  <c r="I2" i="2" s="1"/>
  <c r="G2" i="2"/>
  <c r="F2" i="2"/>
  <c r="I78" i="27"/>
  <c r="G78" i="27"/>
  <c r="E78" i="27"/>
  <c r="C78" i="27"/>
  <c r="I77" i="27"/>
  <c r="G77" i="27"/>
  <c r="E77" i="27"/>
  <c r="C77" i="27"/>
  <c r="I76" i="27"/>
  <c r="G76" i="27"/>
  <c r="E76" i="27"/>
  <c r="C76" i="27"/>
  <c r="I75" i="27"/>
  <c r="G75" i="27"/>
  <c r="E75" i="27"/>
  <c r="C75" i="27"/>
  <c r="I74" i="27"/>
  <c r="G74" i="27"/>
  <c r="E74" i="27"/>
  <c r="C74" i="27"/>
  <c r="I73" i="27"/>
  <c r="G73" i="27"/>
  <c r="E73" i="27"/>
  <c r="C73" i="27"/>
  <c r="I72" i="27"/>
  <c r="G72" i="27"/>
  <c r="E72" i="27"/>
  <c r="C72" i="27"/>
  <c r="I71" i="27"/>
  <c r="G71" i="27"/>
  <c r="E71" i="27"/>
  <c r="C71" i="27"/>
  <c r="I70" i="27"/>
  <c r="G70" i="27"/>
  <c r="E70" i="27"/>
  <c r="C70" i="27"/>
  <c r="I69" i="27"/>
  <c r="G69" i="27"/>
  <c r="E69" i="27"/>
  <c r="C69" i="27"/>
  <c r="I68" i="27"/>
  <c r="G68" i="27"/>
  <c r="E68" i="27"/>
  <c r="C68" i="27"/>
  <c r="I67" i="27"/>
  <c r="G67" i="27"/>
  <c r="E67" i="27"/>
  <c r="C67" i="27"/>
  <c r="I66" i="27"/>
  <c r="G66" i="27"/>
  <c r="E66" i="27"/>
  <c r="C66" i="27"/>
  <c r="I65" i="27"/>
  <c r="G65" i="27"/>
  <c r="E65" i="27"/>
  <c r="C65" i="27"/>
  <c r="I64" i="27"/>
  <c r="G64" i="27"/>
  <c r="E64" i="27"/>
  <c r="C64" i="27"/>
  <c r="I63" i="27"/>
  <c r="G63" i="27"/>
  <c r="E63" i="27"/>
  <c r="C63" i="27"/>
  <c r="I62" i="27"/>
  <c r="G62" i="27"/>
  <c r="E62" i="27"/>
  <c r="C62" i="27"/>
  <c r="I61" i="27"/>
  <c r="G61" i="27"/>
  <c r="E61" i="27"/>
  <c r="C61" i="27"/>
  <c r="I60" i="27"/>
  <c r="G60" i="27"/>
  <c r="E60" i="27"/>
  <c r="C60" i="27"/>
  <c r="I59" i="27"/>
  <c r="G59" i="27"/>
  <c r="E59" i="27"/>
  <c r="C59" i="27"/>
  <c r="I58" i="27"/>
  <c r="G58" i="27"/>
  <c r="E58" i="27"/>
  <c r="C58" i="27"/>
  <c r="I57" i="27"/>
  <c r="G57" i="27"/>
  <c r="E57" i="27"/>
  <c r="C57" i="27"/>
  <c r="I56" i="27"/>
  <c r="G56" i="27"/>
  <c r="E56" i="27"/>
  <c r="C56" i="27"/>
  <c r="I55" i="27"/>
  <c r="G55" i="27"/>
  <c r="E55" i="27"/>
  <c r="C55" i="27"/>
  <c r="I54" i="27"/>
  <c r="G54" i="27"/>
  <c r="E54" i="27"/>
  <c r="C54" i="27"/>
  <c r="I53" i="27"/>
  <c r="G53" i="27"/>
  <c r="E53" i="27"/>
  <c r="C53" i="27"/>
  <c r="I52" i="27"/>
  <c r="G52" i="27"/>
  <c r="E52" i="27"/>
  <c r="C52" i="27"/>
  <c r="I51" i="27"/>
  <c r="G51" i="27"/>
  <c r="E51" i="27"/>
  <c r="C51" i="27"/>
  <c r="I50" i="27"/>
  <c r="G50" i="27"/>
  <c r="E50" i="27"/>
  <c r="C50" i="27"/>
  <c r="I49" i="27"/>
  <c r="G49" i="27"/>
  <c r="E49" i="27"/>
  <c r="C49" i="27"/>
  <c r="I48" i="27"/>
  <c r="G48" i="27"/>
  <c r="E48" i="27"/>
  <c r="C48" i="27"/>
  <c r="I47" i="27"/>
  <c r="G47" i="27"/>
  <c r="E47" i="27"/>
  <c r="C47" i="27"/>
  <c r="I46" i="27"/>
  <c r="G46" i="27"/>
  <c r="E46" i="27"/>
  <c r="C46" i="27"/>
  <c r="I45" i="27"/>
  <c r="G45" i="27"/>
  <c r="E45" i="27"/>
  <c r="C45" i="27"/>
  <c r="I44" i="27"/>
  <c r="G44" i="27"/>
  <c r="E44" i="27"/>
  <c r="C44" i="27"/>
  <c r="I43" i="27"/>
  <c r="G43" i="27"/>
  <c r="E43" i="27"/>
  <c r="C43" i="27"/>
  <c r="I42" i="27"/>
  <c r="G42" i="27"/>
  <c r="E42" i="27"/>
  <c r="C42" i="27"/>
  <c r="I41" i="27"/>
  <c r="G41" i="27"/>
  <c r="E41" i="27"/>
  <c r="C41" i="27"/>
  <c r="I40" i="27"/>
  <c r="G40" i="27"/>
  <c r="E40" i="27"/>
  <c r="C40" i="27"/>
  <c r="I39" i="27"/>
  <c r="G39" i="27"/>
  <c r="E39" i="27"/>
  <c r="C39" i="27"/>
  <c r="I38" i="27"/>
  <c r="G38" i="27"/>
  <c r="E38" i="27"/>
  <c r="C38" i="27"/>
  <c r="I37" i="27"/>
  <c r="G37" i="27"/>
  <c r="E37" i="27"/>
  <c r="C37" i="27"/>
  <c r="I36" i="27"/>
  <c r="G36" i="27"/>
  <c r="E36" i="27"/>
  <c r="C36" i="27"/>
  <c r="I35" i="27"/>
  <c r="G35" i="27"/>
  <c r="E35" i="27"/>
  <c r="C35" i="27"/>
  <c r="I34" i="27"/>
  <c r="G34" i="27"/>
  <c r="E34" i="27"/>
  <c r="C34" i="27"/>
  <c r="I33" i="27"/>
  <c r="G33" i="27"/>
  <c r="E33" i="27"/>
  <c r="C33" i="27"/>
  <c r="I32" i="27"/>
  <c r="G32" i="27"/>
  <c r="E32" i="27"/>
  <c r="C32" i="27"/>
  <c r="I31" i="27"/>
  <c r="G31" i="27"/>
  <c r="E31" i="27"/>
  <c r="C31" i="27"/>
  <c r="I30" i="27"/>
  <c r="G30" i="27"/>
  <c r="E30" i="27"/>
  <c r="C30" i="27"/>
  <c r="I29" i="27"/>
  <c r="G29" i="27"/>
  <c r="E29" i="27"/>
  <c r="C29" i="27"/>
  <c r="I28" i="27"/>
  <c r="G28" i="27"/>
  <c r="E28" i="27"/>
  <c r="C28" i="27"/>
  <c r="I27" i="27"/>
  <c r="G27" i="27"/>
  <c r="E27" i="27"/>
  <c r="C27" i="27"/>
  <c r="I26" i="27"/>
  <c r="G26" i="27"/>
  <c r="E26" i="27"/>
  <c r="C26" i="27"/>
  <c r="I25" i="27"/>
  <c r="G25" i="27"/>
  <c r="E25" i="27"/>
  <c r="C25" i="27"/>
  <c r="I24" i="27"/>
  <c r="G24" i="27"/>
  <c r="E24" i="27"/>
  <c r="C24" i="27"/>
  <c r="I23" i="27"/>
  <c r="G23" i="27"/>
  <c r="E23" i="27"/>
  <c r="C23" i="27"/>
  <c r="I22" i="27"/>
  <c r="G22" i="27"/>
  <c r="E22" i="27"/>
  <c r="C22" i="27"/>
  <c r="I21" i="27"/>
  <c r="G21" i="27"/>
  <c r="E21" i="27"/>
  <c r="C21" i="27"/>
  <c r="I20" i="27"/>
  <c r="G20" i="27"/>
  <c r="E20" i="27"/>
  <c r="C20" i="27"/>
  <c r="I19" i="27"/>
  <c r="G19" i="27"/>
  <c r="E19" i="27"/>
  <c r="C19" i="27"/>
  <c r="I18" i="27"/>
  <c r="G18" i="27"/>
  <c r="E18" i="27"/>
  <c r="C18" i="27"/>
  <c r="I17" i="27"/>
  <c r="G17" i="27"/>
  <c r="E17" i="27"/>
  <c r="C17" i="27"/>
  <c r="I16" i="27"/>
  <c r="G16" i="27"/>
  <c r="E16" i="27"/>
  <c r="C16" i="27"/>
  <c r="I15" i="27"/>
  <c r="G15" i="27"/>
  <c r="E15" i="27"/>
  <c r="C15" i="27"/>
  <c r="I14" i="27"/>
  <c r="G14" i="27"/>
  <c r="E14" i="27"/>
  <c r="C14" i="27"/>
  <c r="I13" i="27"/>
  <c r="G13" i="27"/>
  <c r="E13" i="27"/>
  <c r="C13" i="27"/>
  <c r="I12" i="27"/>
  <c r="G12" i="27"/>
  <c r="E12" i="27"/>
  <c r="C12" i="27"/>
  <c r="I11" i="27"/>
  <c r="G11" i="27"/>
  <c r="E11" i="27"/>
  <c r="C11" i="27"/>
  <c r="I10" i="27"/>
  <c r="G10" i="27"/>
  <c r="E10" i="27"/>
  <c r="C10" i="27"/>
  <c r="I9" i="27"/>
  <c r="G9" i="27"/>
  <c r="E9" i="27"/>
  <c r="C9" i="27"/>
  <c r="I8" i="27"/>
  <c r="G8" i="27"/>
  <c r="E8" i="27"/>
  <c r="C8" i="27"/>
  <c r="I7" i="27"/>
  <c r="G7" i="27"/>
  <c r="E7" i="27"/>
  <c r="C7" i="27"/>
  <c r="I6" i="27"/>
  <c r="G6" i="27"/>
  <c r="E6" i="27"/>
  <c r="C6" i="27"/>
  <c r="I5" i="27"/>
  <c r="G5" i="27"/>
  <c r="E5" i="27"/>
  <c r="C5" i="27"/>
  <c r="I4" i="27"/>
  <c r="G4" i="27"/>
  <c r="E4" i="27"/>
  <c r="C4" i="27"/>
  <c r="I3" i="27"/>
  <c r="G3" i="27"/>
  <c r="E3" i="27"/>
  <c r="C3" i="27"/>
  <c r="I2" i="27"/>
  <c r="G2" i="27"/>
  <c r="E2" i="27"/>
  <c r="C2" i="27"/>
  <c r="K87" i="31"/>
  <c r="J87" i="31"/>
  <c r="K86" i="31"/>
  <c r="J86" i="31"/>
  <c r="K85" i="31"/>
  <c r="J85" i="31"/>
  <c r="K84" i="31"/>
  <c r="J84" i="31"/>
  <c r="K83" i="31"/>
  <c r="J83" i="31"/>
  <c r="K82" i="31"/>
  <c r="J82" i="31"/>
  <c r="K81" i="31"/>
  <c r="J81" i="31"/>
  <c r="K80" i="31"/>
  <c r="J80" i="31"/>
  <c r="K79" i="31"/>
  <c r="J79" i="31"/>
  <c r="K78" i="31"/>
  <c r="J78" i="31"/>
  <c r="K77" i="31"/>
  <c r="J77" i="31"/>
  <c r="K76" i="31"/>
  <c r="J76" i="31"/>
  <c r="K75" i="31"/>
  <c r="J75" i="31"/>
  <c r="K74" i="31"/>
  <c r="J74" i="31"/>
  <c r="K73" i="31"/>
  <c r="J73" i="31"/>
  <c r="K72" i="31"/>
  <c r="J72" i="31"/>
  <c r="K71" i="31"/>
  <c r="J71" i="31"/>
  <c r="K70" i="31"/>
  <c r="J70" i="31"/>
  <c r="K69" i="31"/>
  <c r="J69" i="31"/>
  <c r="K68" i="31"/>
  <c r="J68" i="31"/>
  <c r="K67" i="31"/>
  <c r="J67" i="31"/>
  <c r="K66" i="31"/>
  <c r="J66" i="31"/>
  <c r="K65" i="31"/>
  <c r="J65" i="31"/>
  <c r="K64" i="31"/>
  <c r="J64" i="31"/>
  <c r="K63" i="31"/>
  <c r="J63" i="31"/>
  <c r="K62" i="31"/>
  <c r="J62" i="31"/>
  <c r="K61" i="31"/>
  <c r="J61" i="31"/>
  <c r="K60" i="31"/>
  <c r="J60" i="31"/>
  <c r="K59" i="31"/>
  <c r="J59" i="31"/>
  <c r="K58" i="31"/>
  <c r="J58" i="31"/>
  <c r="K57" i="31"/>
  <c r="J57" i="31"/>
  <c r="K56" i="31"/>
  <c r="J56" i="31"/>
  <c r="K55" i="31"/>
  <c r="J55" i="31"/>
  <c r="K54" i="31"/>
  <c r="J54" i="31"/>
  <c r="K53" i="31"/>
  <c r="J53" i="31"/>
  <c r="K52" i="31"/>
  <c r="J52" i="31"/>
  <c r="K51" i="31"/>
  <c r="J51" i="31"/>
  <c r="K50" i="31"/>
  <c r="J50" i="31"/>
  <c r="K49" i="31"/>
  <c r="J49" i="31"/>
  <c r="K48" i="31"/>
  <c r="J48" i="31"/>
  <c r="K47" i="31"/>
  <c r="J47" i="31"/>
  <c r="K46" i="31"/>
  <c r="J46" i="31"/>
  <c r="K45" i="31"/>
  <c r="J45" i="31"/>
  <c r="K44" i="31"/>
  <c r="J44" i="31"/>
  <c r="K43" i="31"/>
  <c r="J43" i="31"/>
  <c r="K42" i="31"/>
  <c r="J42" i="31"/>
  <c r="K41" i="31"/>
  <c r="J41" i="31"/>
  <c r="K40" i="31"/>
  <c r="J40" i="31"/>
  <c r="K39" i="31"/>
  <c r="J39" i="31"/>
  <c r="K38" i="31"/>
  <c r="J38" i="31"/>
  <c r="K37" i="31"/>
  <c r="J37" i="31"/>
  <c r="K36" i="31"/>
  <c r="J36" i="31"/>
  <c r="K35" i="31"/>
  <c r="J35" i="31"/>
  <c r="K34" i="31"/>
  <c r="J34" i="31"/>
  <c r="K33" i="31"/>
  <c r="J33" i="31"/>
  <c r="K32" i="31"/>
  <c r="J32" i="31"/>
  <c r="K31" i="31"/>
  <c r="J31" i="31"/>
  <c r="K30" i="31"/>
  <c r="J30" i="31"/>
  <c r="K29" i="31"/>
  <c r="J29" i="31"/>
  <c r="K28" i="31"/>
  <c r="J28" i="31"/>
  <c r="K27" i="31"/>
  <c r="J27" i="31"/>
  <c r="K26" i="31"/>
  <c r="J26" i="31"/>
  <c r="K25" i="31"/>
  <c r="J25" i="31"/>
  <c r="K24" i="31"/>
  <c r="J24" i="31"/>
  <c r="K23" i="31"/>
  <c r="J23" i="31"/>
  <c r="K22" i="31"/>
  <c r="J22" i="31"/>
  <c r="K21" i="31"/>
  <c r="J21" i="31"/>
  <c r="K20" i="31"/>
  <c r="J20" i="31"/>
  <c r="K19" i="31"/>
  <c r="J19" i="31"/>
  <c r="K18" i="31"/>
  <c r="J18" i="31"/>
  <c r="K17" i="31"/>
  <c r="J17" i="31"/>
  <c r="K16" i="31"/>
  <c r="J16" i="31"/>
  <c r="K15" i="31"/>
  <c r="J15" i="31"/>
  <c r="K14" i="31"/>
  <c r="J14" i="31"/>
  <c r="K13" i="31"/>
  <c r="J13" i="31"/>
  <c r="K12" i="31"/>
  <c r="J12" i="31"/>
  <c r="K11" i="31"/>
  <c r="J11" i="31"/>
  <c r="K10" i="31"/>
  <c r="J10" i="31"/>
  <c r="K9" i="31"/>
  <c r="J9" i="31"/>
  <c r="K8" i="31"/>
  <c r="J8" i="31"/>
  <c r="K7" i="31"/>
  <c r="J7" i="31"/>
  <c r="K6" i="31"/>
  <c r="J6" i="31"/>
  <c r="K5" i="31"/>
  <c r="J5" i="31"/>
  <c r="K4" i="31"/>
  <c r="J4" i="31"/>
  <c r="K3" i="31"/>
  <c r="J3" i="31"/>
  <c r="K2" i="31"/>
  <c r="J2" i="31"/>
  <c r="J83" i="25" l="1"/>
  <c r="F83" i="25"/>
  <c r="H83" i="25"/>
  <c r="I8" i="25" s="1"/>
  <c r="J30" i="20"/>
  <c r="J3" i="20"/>
  <c r="J77" i="20"/>
  <c r="J42" i="20"/>
  <c r="J73" i="20"/>
  <c r="I78" i="25"/>
  <c r="I6" i="25"/>
  <c r="I60" i="25"/>
  <c r="I47" i="25"/>
  <c r="I79" i="25"/>
  <c r="I27" i="25"/>
  <c r="I38" i="25"/>
  <c r="I83" i="25"/>
  <c r="I71" i="25"/>
  <c r="I63" i="25"/>
  <c r="I25" i="25"/>
  <c r="I32" i="25"/>
  <c r="I11" i="25"/>
  <c r="I39" i="25"/>
  <c r="I77" i="25"/>
  <c r="I35" i="25"/>
  <c r="I36" i="25"/>
  <c r="I21" i="25"/>
  <c r="I28" i="25"/>
  <c r="I44" i="25"/>
  <c r="I2" i="25"/>
  <c r="I10" i="25"/>
  <c r="I59" i="25"/>
  <c r="I48" i="25"/>
  <c r="I73" i="25"/>
  <c r="I40" i="25"/>
  <c r="I26" i="25"/>
  <c r="I12" i="25"/>
  <c r="I15" i="25"/>
  <c r="I49" i="25"/>
  <c r="I72" i="25"/>
  <c r="I82" i="25"/>
  <c r="I52" i="25"/>
  <c r="I22" i="25"/>
  <c r="I34" i="25"/>
  <c r="I43" i="25"/>
  <c r="I50" i="25"/>
  <c r="I24" i="25"/>
  <c r="I65" i="25"/>
  <c r="I54" i="25"/>
  <c r="I9" i="25"/>
  <c r="I20" i="25"/>
  <c r="I19" i="25"/>
  <c r="I45" i="25"/>
  <c r="I70" i="25"/>
  <c r="I31" i="25"/>
  <c r="I7" i="25"/>
  <c r="I42" i="25"/>
  <c r="I13" i="25"/>
  <c r="I74" i="25"/>
  <c r="I69" i="25"/>
  <c r="I67" i="25"/>
  <c r="I29" i="25"/>
  <c r="I68" i="25"/>
  <c r="I30" i="25"/>
  <c r="I33" i="25"/>
  <c r="I75" i="25"/>
  <c r="I18" i="25"/>
  <c r="I61" i="25"/>
  <c r="I3" i="25"/>
  <c r="I53" i="25"/>
  <c r="I41" i="25"/>
  <c r="I16" i="25"/>
  <c r="I51" i="25"/>
  <c r="I4" i="25" l="1"/>
  <c r="I62" i="25"/>
  <c r="I56" i="25"/>
  <c r="I5" i="25"/>
  <c r="I23" i="25"/>
  <c r="I57" i="25"/>
  <c r="I81" i="25"/>
  <c r="I46" i="25"/>
  <c r="I37" i="25"/>
  <c r="I17" i="25"/>
  <c r="I14" i="25"/>
  <c r="I80" i="25"/>
  <c r="I55" i="25"/>
  <c r="I58" i="25"/>
  <c r="I66" i="25"/>
  <c r="I76" i="25"/>
  <c r="I64" i="25"/>
</calcChain>
</file>

<file path=xl/sharedStrings.xml><?xml version="1.0" encoding="utf-8"?>
<sst xmlns="http://schemas.openxmlformats.org/spreadsheetml/2006/main" count="1468" uniqueCount="314">
  <si>
    <t>Aylar</t>
  </si>
  <si>
    <t>FAALİYET KODU</t>
  </si>
  <si>
    <t xml:space="preserve">BİTKİSEL VE HAYVANSAL ÜRETİM        </t>
  </si>
  <si>
    <t xml:space="preserve">ORMANCILIK VE TOMRUKÇULUK           </t>
  </si>
  <si>
    <t xml:space="preserve">BALIKÇILIK VE SU ÜRÜNLERİ YETİŞ.    </t>
  </si>
  <si>
    <t xml:space="preserve">KÖMÜR VE LİNYİT ÇIKARTILMASI        </t>
  </si>
  <si>
    <t xml:space="preserve">HAM PETROL VE DOĞALGAZ ÇIKARIMI     </t>
  </si>
  <si>
    <t xml:space="preserve">METAL CEVHERİ MADENCİLİĞİ           </t>
  </si>
  <si>
    <t xml:space="preserve">DİĞER MADENCİLİK VE TAŞ OCAKÇILIĞI  </t>
  </si>
  <si>
    <t xml:space="preserve">MADENCİLİĞİ DESTEKLEYİCİ HİZMET     </t>
  </si>
  <si>
    <t xml:space="preserve">GIDA ÜRÜNLERİ İMALATI               </t>
  </si>
  <si>
    <t xml:space="preserve">İÇECEK İMALATI                      </t>
  </si>
  <si>
    <t xml:space="preserve">TÜTÜN ÜRÜNLERİ İMALATI              </t>
  </si>
  <si>
    <t xml:space="preserve">TEKSTİL ÜRÜNLERİ İMALATI            </t>
  </si>
  <si>
    <t xml:space="preserve">GİYİM EŞYALARI İMALATI              </t>
  </si>
  <si>
    <t xml:space="preserve">DERİ VE İLGİLİ ÜRÜNLER İMALATI      </t>
  </si>
  <si>
    <t xml:space="preserve">AĞAÇ,AĞAÇ ÜRÜNLERİ VE MANTAR ÜR.   </t>
  </si>
  <si>
    <t xml:space="preserve">KAĞIT VE KAĞIT ÜRÜNLERİ İMALATI     </t>
  </si>
  <si>
    <t>KAYITLI MEDYANIN BASILMASI VE ÇOĞ.</t>
  </si>
  <si>
    <t xml:space="preserve">KOK KÖMÜRÜ VE PETROL ÜRÜNLERİ İM. </t>
  </si>
  <si>
    <t xml:space="preserve">KİMYASAL ÜRÜNLERİ İMALATI           </t>
  </si>
  <si>
    <t xml:space="preserve">ECZACILIK VE ECZ.İLİŞKİN MALZ.İMAL. </t>
  </si>
  <si>
    <t xml:space="preserve">KAUÇUK VE PLASTİK ÜRÜNLER İMALATI   </t>
  </si>
  <si>
    <t xml:space="preserve">METALİK OLMAYAN ÜRÜNLER İMALATI     </t>
  </si>
  <si>
    <t xml:space="preserve">ANA METAL SANAYİ                    </t>
  </si>
  <si>
    <t>FABRİK.METAL ÜRÜNLERİ(MAK.TEC.HAR)</t>
  </si>
  <si>
    <t>BİLGİSAYAR, ELEKRONİK VE OPTİK ÜR.</t>
  </si>
  <si>
    <t xml:space="preserve">ELEKTRİKLİ TECHİZAT İMALATI         </t>
  </si>
  <si>
    <t xml:space="preserve">MAKİNE VE EKİPMAN İMALATI           </t>
  </si>
  <si>
    <t xml:space="preserve">MOTORLU KARA TAŞITI VE RÖMORK İM. </t>
  </si>
  <si>
    <t xml:space="preserve">DİĞER ULAŞIM ARAÇLARI İMALATI       </t>
  </si>
  <si>
    <t xml:space="preserve">MOBİLYA İMALATI                     </t>
  </si>
  <si>
    <t xml:space="preserve">DİĞER İMALATLAR                     </t>
  </si>
  <si>
    <t xml:space="preserve">MAKİNE VE EKİPMAN.KURULUMU VE ONAR. </t>
  </si>
  <si>
    <t>ELK.GAZ,BUHAR VE HAVA.SİS.ÜRET.DAĞT.</t>
  </si>
  <si>
    <t>SUYUN TOPLANMASI ARITILMASI VE DAĞT.</t>
  </si>
  <si>
    <t xml:space="preserve">KANALİZASYON                        </t>
  </si>
  <si>
    <t xml:space="preserve">ATIK MADDELERİN DEĞERLENDİRİLMESİ   </t>
  </si>
  <si>
    <t xml:space="preserve">İYİLEŞTİRME VE DİĞER ATIK YÖN.HİZ.  </t>
  </si>
  <si>
    <t xml:space="preserve">BİNA İNŞAATI                        </t>
  </si>
  <si>
    <t xml:space="preserve">BİNA DIŞI YAPILARIN İNŞAATI         </t>
  </si>
  <si>
    <t xml:space="preserve">ÖZEL İNŞAAT FAALİYETLERİ            </t>
  </si>
  <si>
    <t>TOPTAN VE PER.TİC.VE MOT.TAŞIT.ON..</t>
  </si>
  <si>
    <t xml:space="preserve">TOPTAN TİC.(MOT.TAŞIT.ONAR.HARİÇ)   </t>
  </si>
  <si>
    <t>PERAKENDE TİC.(MOT.TAŞIT.ONAR.HARİÇ)</t>
  </si>
  <si>
    <t xml:space="preserve">KARA TAŞIMA.VE BORU HATTI TAŞI.   </t>
  </si>
  <si>
    <t xml:space="preserve">SU YOLU TAŞIMACILIĞI                </t>
  </si>
  <si>
    <t xml:space="preserve">HAVAYOLU TAŞIMACILIĞI               </t>
  </si>
  <si>
    <t>TAŞIMA.İÇİN DEPOLAMA VE DESTEK.FA.</t>
  </si>
  <si>
    <t xml:space="preserve">POSTA VE KURYE FAALİYETLERİ         </t>
  </si>
  <si>
    <t xml:space="preserve">KONAKLAMA                           </t>
  </si>
  <si>
    <t xml:space="preserve">YİYECEK VE İÇECEK HİZMETİ FAAL.     </t>
  </si>
  <si>
    <t xml:space="preserve">YAYIMCILIK FAALİYETLERİ             </t>
  </si>
  <si>
    <t>SİNEMA FİLMİ VE SES KAYDI YAYIMCILI.</t>
  </si>
  <si>
    <t xml:space="preserve">PROGRAMCILIK VE YAYINCILIK FAAL.    </t>
  </si>
  <si>
    <t xml:space="preserve">TELEKOMİNİKASYON                    </t>
  </si>
  <si>
    <t xml:space="preserve">BİLGİSAYAR PROGRAMLAMA VE DANIŞ.    </t>
  </si>
  <si>
    <t xml:space="preserve">BİLGİ HİZMET FAALİYETLERİ           </t>
  </si>
  <si>
    <t xml:space="preserve">FİNANSAL HİZMET.(SİG.VE EMEK.HAR.) </t>
  </si>
  <si>
    <t>SİGORTA REAS.EMEK.FONL(ZOR.S.G.HARİÇ)</t>
  </si>
  <si>
    <t xml:space="preserve">FİNANS.VE SİG.HİZ.İÇİN YARD.FAAL.   </t>
  </si>
  <si>
    <t xml:space="preserve">GAYRİMENKUL FAALİYETLERİ            </t>
  </si>
  <si>
    <t xml:space="preserve">HUKUKİ VE MUHASEBE FAALİYETLERİ     </t>
  </si>
  <si>
    <t xml:space="preserve">İDARİ DANIŞMANLIK FAALİYETLERİ      </t>
  </si>
  <si>
    <t xml:space="preserve">MİMARLIK VE MÜHENDİSLİK FAALİYETİ   </t>
  </si>
  <si>
    <t xml:space="preserve">BİLİMSEL ARAŞTIRMA VE GELİŞ.FAAL.   </t>
  </si>
  <si>
    <t xml:space="preserve">REKLAMCILIK VE PAZAR ARAŞTIRMASI    </t>
  </si>
  <si>
    <t xml:space="preserve">DİĞER MESLEKİ,BİLİM.VE TEK.FAAL.    </t>
  </si>
  <si>
    <t xml:space="preserve">VETERİNERLİK HİZMETLERİ             </t>
  </si>
  <si>
    <t xml:space="preserve">KİRALAMA VE LEASING FAALİYETLERİ    </t>
  </si>
  <si>
    <t xml:space="preserve">İSTİHDAM FAALİYETLERİ               </t>
  </si>
  <si>
    <t xml:space="preserve">SEYAHAT ACENTESİ,TUR OPER.REZ.HİZ   </t>
  </si>
  <si>
    <t xml:space="preserve">GÜVENLİK VE SORUŞTURMA FA.    </t>
  </si>
  <si>
    <t xml:space="preserve">BİNA VE ÇEVRE DÜZENLEME FA.   </t>
  </si>
  <si>
    <t xml:space="preserve">BÜRO YÖNETİMİ,BÜRO DESTEĞİ FAAL.    </t>
  </si>
  <si>
    <t xml:space="preserve">KAMU YÖN.VE SAVUNMA,ZOR.SOS.GÜV.    </t>
  </si>
  <si>
    <t xml:space="preserve">EĞİTİM                              </t>
  </si>
  <si>
    <t xml:space="preserve">İNSAN SAĞLIĞI HİZMETLERİ            </t>
  </si>
  <si>
    <t xml:space="preserve">YATILI BAKIM FAALİYETLERİ           </t>
  </si>
  <si>
    <t xml:space="preserve">SOSYAL HİZMETLER                    </t>
  </si>
  <si>
    <t xml:space="preserve">YARATICI SANATLAR,EĞLENCE FAAL.     </t>
  </si>
  <si>
    <t xml:space="preserve">KÜTÜPHANE,ARŞİV VE MÜZELER          </t>
  </si>
  <si>
    <t xml:space="preserve">KUMAR VE MÜŞTEREK BAHİS FAAL        </t>
  </si>
  <si>
    <t xml:space="preserve">SPOR, EĞLENCE VE DİNLENCE FAAL.     </t>
  </si>
  <si>
    <t xml:space="preserve">ÜYE OLUNAN KURULUŞ FAALİYETLERİ     </t>
  </si>
  <si>
    <t xml:space="preserve">BİLGİSAYAR VE KİŞİSEL EV EŞYA.ON. </t>
  </si>
  <si>
    <t xml:space="preserve">DİĞER HİZMET FAALİYETLERİ           </t>
  </si>
  <si>
    <t xml:space="preserve">EV İÇİ ÇALIŞANLARIN FAALİYETLERİ    </t>
  </si>
  <si>
    <t xml:space="preserve">HANEHALKLARI TAR.KENDİ İHT.FAAL.    </t>
  </si>
  <si>
    <t xml:space="preserve">ULUSLARARASI ÖRGÜT VE TEMS.FA.    </t>
  </si>
  <si>
    <t>T O P L A M</t>
  </si>
  <si>
    <t>FAALİYET GRUPLARI</t>
  </si>
  <si>
    <t>İL KODU</t>
  </si>
  <si>
    <t xml:space="preserve">ADANA     </t>
  </si>
  <si>
    <t xml:space="preserve">ADIYAMAN  </t>
  </si>
  <si>
    <t xml:space="preserve">AFYONKARAHİSAR   </t>
  </si>
  <si>
    <t xml:space="preserve">AĞRI      </t>
  </si>
  <si>
    <t xml:space="preserve">AMASYA    </t>
  </si>
  <si>
    <t xml:space="preserve">ANKARA    </t>
  </si>
  <si>
    <t xml:space="preserve">ANTALYA   </t>
  </si>
  <si>
    <t xml:space="preserve">ARTVİN    </t>
  </si>
  <si>
    <t xml:space="preserve">AYDIN     </t>
  </si>
  <si>
    <t xml:space="preserve">BALIKESİR </t>
  </si>
  <si>
    <t xml:space="preserve">BİLECİK   </t>
  </si>
  <si>
    <t xml:space="preserve">BİNGÖL    </t>
  </si>
  <si>
    <t xml:space="preserve">BİTLİS    </t>
  </si>
  <si>
    <t xml:space="preserve">BOLU      </t>
  </si>
  <si>
    <t xml:space="preserve">BURDUR    </t>
  </si>
  <si>
    <t xml:space="preserve">BURSA     </t>
  </si>
  <si>
    <t xml:space="preserve">ÇANAKKALE </t>
  </si>
  <si>
    <t xml:space="preserve">ÇANKIRI   </t>
  </si>
  <si>
    <t xml:space="preserve">ÇORUM     </t>
  </si>
  <si>
    <t xml:space="preserve">DENİZLİ   </t>
  </si>
  <si>
    <t>DİYARBAKIR</t>
  </si>
  <si>
    <t xml:space="preserve">EDİRNE    </t>
  </si>
  <si>
    <t xml:space="preserve">ELAZIĞ    </t>
  </si>
  <si>
    <t xml:space="preserve">ERZİNCAN  </t>
  </si>
  <si>
    <t xml:space="preserve">ERZURUM   </t>
  </si>
  <si>
    <t xml:space="preserve">ESKİŞEHİR </t>
  </si>
  <si>
    <t xml:space="preserve">GAZİANTEP </t>
  </si>
  <si>
    <t xml:space="preserve">GİRESUN   </t>
  </si>
  <si>
    <t xml:space="preserve">GÜMÜŞHANE </t>
  </si>
  <si>
    <t xml:space="preserve">HAKKARİ   </t>
  </si>
  <si>
    <t xml:space="preserve">HATAY     </t>
  </si>
  <si>
    <t xml:space="preserve">ISPARTA   </t>
  </si>
  <si>
    <t xml:space="preserve">MERSİN    </t>
  </si>
  <si>
    <t xml:space="preserve">İSTANBUL  </t>
  </si>
  <si>
    <t xml:space="preserve">İZMİR     </t>
  </si>
  <si>
    <t xml:space="preserve">KARS      </t>
  </si>
  <si>
    <t xml:space="preserve">KASTAMONU </t>
  </si>
  <si>
    <t xml:space="preserve">KAYSERİ   </t>
  </si>
  <si>
    <t>KIRKLARELİ</t>
  </si>
  <si>
    <t xml:space="preserve">KIRŞEHİR  </t>
  </si>
  <si>
    <t xml:space="preserve">KOCAELİ   </t>
  </si>
  <si>
    <t xml:space="preserve">KONYA     </t>
  </si>
  <si>
    <t xml:space="preserve">KÜTAHYA   </t>
  </si>
  <si>
    <t xml:space="preserve">MALATYA   </t>
  </si>
  <si>
    <t xml:space="preserve">MANİSA    </t>
  </si>
  <si>
    <t xml:space="preserve">K.MARAŞ   </t>
  </si>
  <si>
    <t xml:space="preserve">MARDİN    </t>
  </si>
  <si>
    <t xml:space="preserve">MUĞLA     </t>
  </si>
  <si>
    <t xml:space="preserve">MUŞ       </t>
  </si>
  <si>
    <t xml:space="preserve">NEVŞEHİR  </t>
  </si>
  <si>
    <t xml:space="preserve">NİĞDE     </t>
  </si>
  <si>
    <t xml:space="preserve">ORDU      </t>
  </si>
  <si>
    <t xml:space="preserve">RİZE      </t>
  </si>
  <si>
    <t xml:space="preserve">SAKARYA   </t>
  </si>
  <si>
    <t xml:space="preserve">SAMSUN    </t>
  </si>
  <si>
    <t xml:space="preserve">SİİRT     </t>
  </si>
  <si>
    <t xml:space="preserve">SİNOP     </t>
  </si>
  <si>
    <t xml:space="preserve">SIVAS     </t>
  </si>
  <si>
    <t xml:space="preserve">TEKİRDAĞ  </t>
  </si>
  <si>
    <t xml:space="preserve">TOKAT     </t>
  </si>
  <si>
    <t xml:space="preserve">TRABZON   </t>
  </si>
  <si>
    <t xml:space="preserve">TUNCELİ   </t>
  </si>
  <si>
    <t xml:space="preserve">URFA      </t>
  </si>
  <si>
    <t xml:space="preserve">UŞAK      </t>
  </si>
  <si>
    <t xml:space="preserve">VAN       </t>
  </si>
  <si>
    <t xml:space="preserve">YOZGAT    </t>
  </si>
  <si>
    <t xml:space="preserve">ZONGULDAK </t>
  </si>
  <si>
    <t xml:space="preserve">AKSARAY   </t>
  </si>
  <si>
    <t xml:space="preserve">BAYBURT   </t>
  </si>
  <si>
    <t xml:space="preserve">KARAMAN   </t>
  </si>
  <si>
    <t xml:space="preserve">KIRIKKALE </t>
  </si>
  <si>
    <t xml:space="preserve">BATMAN    </t>
  </si>
  <si>
    <t xml:space="preserve">ŞIRNAK    </t>
  </si>
  <si>
    <t xml:space="preserve">BARTIN    </t>
  </si>
  <si>
    <t xml:space="preserve">ARDAHAN   </t>
  </si>
  <si>
    <t xml:space="preserve">IĞDIR     </t>
  </si>
  <si>
    <t xml:space="preserve">YALOVA    </t>
  </si>
  <si>
    <t xml:space="preserve">KARABÜK   </t>
  </si>
  <si>
    <t xml:space="preserve">KİLİS     </t>
  </si>
  <si>
    <t xml:space="preserve">OSMANİYE  </t>
  </si>
  <si>
    <t xml:space="preserve">DÜZCE     </t>
  </si>
  <si>
    <t>TOPLAM</t>
  </si>
  <si>
    <t>İLLER</t>
  </si>
  <si>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</si>
  <si>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</si>
  <si>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</si>
  <si>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</si>
  <si>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</si>
  <si>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</si>
  <si>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</si>
  <si>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</si>
  <si>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</si>
  <si>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</si>
  <si>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</si>
  <si>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</si>
  <si>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</si>
  <si>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</si>
  <si>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</si>
  <si>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</si>
  <si>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</si>
  <si>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</si>
  <si>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</si>
  <si>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</si>
  <si>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</si>
  <si>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</si>
  <si>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</si>
  <si>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</si>
  <si>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</si>
  <si>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</si>
  <si>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</si>
  <si>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</si>
  <si>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</si>
  <si>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</si>
  <si>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</si>
  <si>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</si>
  <si>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</si>
  <si>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</si>
  <si>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</si>
  <si>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</si>
  <si>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</si>
  <si>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</si>
  <si>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</si>
  <si>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</si>
  <si>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</si>
  <si>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</si>
  <si>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</si>
  <si>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</si>
  <si>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</si>
  <si>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</si>
  <si>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KİLİS</t>
  </si>
  <si>
    <t>KIRIKKALE</t>
  </si>
  <si>
    <t>KIRŞEHİR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</si>
  <si>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</si>
  <si>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</si>
  <si>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</si>
  <si>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</si>
  <si>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</si>
  <si>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</si>
  <si>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</si>
  <si>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</si>
  <si>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</si>
  <si>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</si>
  <si>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</si>
  <si>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</si>
  <si>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</si>
  <si>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</si>
  <si>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</si>
  <si>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</si>
  <si>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</si>
  <si>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</si>
  <si>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</si>
  <si>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</si>
  <si>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</si>
  <si>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</si>
  <si>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</si>
  <si>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</si>
  <si>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</si>
  <si>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</si>
  <si>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</si>
  <si>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</si>
  <si>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</si>
  <si>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</si>
  <si>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İMALAT T O P L A M</t>
  </si>
  <si>
    <t>4/a</t>
  </si>
  <si>
    <t>4/a_endeks</t>
  </si>
  <si>
    <t>4/c_endeks</t>
  </si>
  <si>
    <t>4/c</t>
  </si>
  <si>
    <t>4/b Tarım</t>
  </si>
  <si>
    <t>4/b_Tarım_endeks</t>
  </si>
  <si>
    <t>4/b Esnaf</t>
  </si>
  <si>
    <t>Toplam</t>
  </si>
  <si>
    <t>Erkek</t>
  </si>
  <si>
    <t>Kadın</t>
  </si>
  <si>
    <t>Esnaf (4/b) Endeks</t>
  </si>
  <si>
    <t>Zorunlu Sigortalı Sayıları (4/a)</t>
  </si>
  <si>
    <t>Zorunlu Sigortalı Sayıları (4/b)</t>
  </si>
  <si>
    <t>Aktif Sigortalı Sayıları (4/c)</t>
  </si>
  <si>
    <t xml:space="preserve">Toplam Kayıtlı İstihdam </t>
  </si>
  <si>
    <t xml:space="preserve">Zorunlu Sigortalı Sayıları (4/a) (Mevsimsellikten Arındırılmış) </t>
  </si>
  <si>
    <t xml:space="preserve">Zorunlu Sigortalı Sayıları (4/b) (Mevsimsellikten Arındırılmış) </t>
  </si>
  <si>
    <t xml:space="preserve">Aktif Sigortalı Sayıları (4/c) (Mevsimsellikten Arındırılmış) </t>
  </si>
  <si>
    <t xml:space="preserve">Toplam Kayıtlı İstihdam (Mevsimsellikten Arındırılmış) </t>
  </si>
  <si>
    <t>Endeks</t>
  </si>
  <si>
    <t>Endeks (Mevsimsellikten Arındırılmış)</t>
  </si>
  <si>
    <t>Geçen Aya Göre Değişim</t>
  </si>
  <si>
    <t>Sektörün payı (Şubat 2015)</t>
  </si>
  <si>
    <t>Çalışan Sayısında Değişim (Şubat 2015 - Şubat 2014)</t>
  </si>
  <si>
    <t>Artışta Sektörün Payı (%) (Şubat 2015)</t>
  </si>
  <si>
    <t>Çalışan Sayısındaki Fark (Şubat 2015 - Ocak 2015)</t>
  </si>
  <si>
    <t>Çalışan Sayısındaki Fark (Şubat 2015 - Şubat 2014)</t>
  </si>
  <si>
    <t>İşyeri Sayısında Değişim (Şubat 2015 - Şubat 2014)</t>
  </si>
  <si>
    <t>İşyeri Sayısındaki Fark (Şubat 2015 - Şubat 2014)</t>
  </si>
  <si>
    <t>İşyeri Sayısındaki Fark (Şubat 2015 - Ocak 2015)</t>
  </si>
  <si>
    <t>İlin Payı (Şubat 2015)</t>
  </si>
  <si>
    <t>Çalışan Sayısındaki Fark  (Şubat 2015 - Şubat 2014)</t>
  </si>
  <si>
    <t>Artışta İlin Payı (%) (Şubat 2015)</t>
  </si>
  <si>
    <t>Çalışan Sayısındaki Fark  (Şubat 2015 - Ocak 2015)</t>
  </si>
  <si>
    <t>Esnaf Sayısında Değişim (Şubat 2015 - Şubat 2014)</t>
  </si>
  <si>
    <t>Esnaf Sayısındaki Fark (Şubat 2015 - Şubat 2014)</t>
  </si>
  <si>
    <t>Esnaf Sayısındaki Fark (Şubat 2015 - Ocak 2015)</t>
  </si>
  <si>
    <t>Çiftçi Sayısında Değişim (Şubat 2015 - Şubat 2014)</t>
  </si>
  <si>
    <t>Çiftçi Sayısındaki Fark (Şubat 2015 - Şubat 2014)</t>
  </si>
  <si>
    <t>Çiftçi Sayısındaki Fark (Şubat 2015 - Ocak 2015)</t>
  </si>
  <si>
    <t>Sektörün Sigortalı Kadın İstihdamındaki Payı (Şubat 2015)</t>
  </si>
  <si>
    <t>İldeki Kadın İstihdamının Toplam İstihdama Oranı (Şubat 2015)</t>
  </si>
  <si>
    <t>Kadın İstihdamındaki Değişim (Şubat 2015 - Şubat 2014)</t>
  </si>
  <si>
    <t>Kadın İstihdamındaki Fark (Şubat 2015 - Şubat 2014)</t>
  </si>
  <si>
    <t>İldeki Erkek İstihdamının Toplam İstihdama Oranı (Şubat 2015)</t>
  </si>
  <si>
    <t>Başvuru Sayısındaki Değişim (Şubat 2015 - Şubat 2014)</t>
  </si>
  <si>
    <t>Başvuru Sayısındaki Fark (Şubat 2015 - Şubat 2014)</t>
  </si>
  <si>
    <t>Ödeme Yapılan Kişi Sayısındaki Değişim (Şubat 2015 - Şubat 2014)</t>
  </si>
  <si>
    <t>Ödeme Yapılan Kişi Sayısındaki Fark (Şubat 2015 - Şubat 2014)</t>
  </si>
  <si>
    <t>Kadın İstihdamındaki Fark (Şubat 2015 - Ocak 2015)</t>
  </si>
  <si>
    <t>Sıralama</t>
  </si>
  <si>
    <t>Çalışan Sayısı En Hızlı Artan İller</t>
  </si>
  <si>
    <t>Kadın Çalışan Sayısı En Hızlı Artan İller</t>
  </si>
  <si>
    <t>İşyeri Sayısı En Hızlı Artan İller</t>
  </si>
  <si>
    <t>Esnaf Sayısı En Hızlı Artan İller</t>
  </si>
  <si>
    <t>Çiftçi Sayısı En Hızlı Artan İller</t>
  </si>
  <si>
    <t>Kamu Çalışanı En Hızlı Artan İller</t>
  </si>
  <si>
    <t>AFYON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</si>
</sst>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T_L_-;\-* #,##0.00\ _T_L_-;_-* &quot;-&quot;??\ _T_L_-;_-@_-"/>
    <numFmt numFmtId="165" formatCode="_-* #,##0.00\ _₺_-;\-* #,##0.00\ _₺_-;_-* &quot;-&quot;??\ _₺_-;_-@_-"/>
    <numFmt numFmtId="166" formatCode="#,##0;[Red]#,##0"/>
    <numFmt numFmtId="167" formatCode="0.0%"/>
    <numFmt numFmtId="168" formatCode="0.0"/>
    <numFmt numFmtId="169" formatCode="#,##0.0"/>
    <numFmt numFmtId="170" formatCode="#,##0_ ;\-#,##0\ "/>
    <numFmt numFmtId="171" formatCode="_-* #,##0\ _T_L_-;\-* #,##0\ _T_L_-;_-* &quot;-&quot;??\ _T_L_-;_-@_-"/>
    <numFmt numFmtId="172" formatCode="General_)"/>
  </numFmts>
  <fonts count="75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u/>
      <sz val="10"/>
      <color indexed="12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8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MS Sans Serif"/>
      <family val="2"/>
      <charset val="162"/>
    </font>
    <font>
      <sz val="10"/>
      <color indexed="8"/>
      <name val="Arial"/>
      <family val="2"/>
    </font>
    <font>
      <sz val="10"/>
      <name val="Geneva"/>
      <charset val="162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indexed="62"/>
      <name val="Cambria"/>
      <family val="2"/>
      <charset val="162"/>
      <scheme val="major"/>
    </font>
    <font>
      <b/>
      <sz val="18"/>
      <color indexed="62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charset val="16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charset val="162"/>
      <scheme val="minor"/>
    </font>
    <font>
      <b/>
      <sz val="11"/>
      <color indexed="6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8"/>
      <color rgb="FF800080"/>
      <name val="Calibri"/>
      <family val="2"/>
      <charset val="162"/>
      <scheme val="minor"/>
    </font>
    <font>
      <u/>
      <sz val="8"/>
      <color indexed="39"/>
      <name val="Calibri"/>
      <family val="2"/>
      <charset val="16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.5"/>
      <name val="Arial"/>
      <family val="2"/>
      <charset val="162"/>
    </font>
    <font>
      <b/>
      <sz val="10"/>
      <name val="Arial"/>
      <family val="2"/>
      <charset val="162"/>
    </font>
    <font>
      <b/>
      <sz val="10"/>
      <name val="Arial"/>
      <family val="2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indexed="2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80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  <xf numFmtId="0" fontId="6" fillId="0" borderId="0"/>
    <xf numFmtId="0" fontId="1" fillId="0" borderId="0"/>
    <xf numFmtId="3" fontId="2" fillId="0" borderId="0">
      <alignment vertical="center" wrapText="1"/>
    </xf>
    <xf numFmtId="0" fontId="2" fillId="0" borderId="0"/>
    <xf numFmtId="0" fontId="7" fillId="0" borderId="0"/>
    <xf numFmtId="165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" fillId="0" borderId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9" fillId="0" borderId="8" applyNumberFormat="0" applyFill="0" applyAlignment="0" applyProtection="0"/>
    <xf numFmtId="0" fontId="20" fillId="11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9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9" fillId="22" borderId="0" applyNumberFormat="0" applyBorder="0" applyAlignment="0" applyProtection="0"/>
    <xf numFmtId="0" fontId="1" fillId="21" borderId="0" applyNumberFormat="0" applyBorder="0" applyAlignment="0" applyProtection="0"/>
    <xf numFmtId="0" fontId="9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46" fillId="20" borderId="0" applyNumberFormat="0" applyBorder="0" applyAlignment="0" applyProtection="0"/>
    <xf numFmtId="0" fontId="46" fillId="22" borderId="0" applyNumberFormat="0" applyBorder="0" applyAlignment="0" applyProtection="0"/>
    <xf numFmtId="0" fontId="1" fillId="21" borderId="0" applyNumberFormat="0" applyBorder="0" applyAlignment="0" applyProtection="0"/>
    <xf numFmtId="0" fontId="9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9" fillId="24" borderId="0" applyNumberFormat="0" applyBorder="0" applyAlignment="0" applyProtection="0"/>
    <xf numFmtId="0" fontId="4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9" fillId="20" borderId="0" applyNumberFormat="0" applyBorder="0" applyAlignment="0" applyProtection="0"/>
    <xf numFmtId="0" fontId="46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9" fillId="20" borderId="0" applyNumberFormat="0" applyBorder="0" applyAlignment="0" applyProtection="0"/>
    <xf numFmtId="0" fontId="4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9" fillId="24" borderId="0" applyNumberFormat="0" applyBorder="0" applyAlignment="0" applyProtection="0"/>
    <xf numFmtId="0" fontId="46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0" borderId="0" applyNumberFormat="0" applyBorder="0" applyAlignment="0" applyProtection="0"/>
    <xf numFmtId="0" fontId="46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6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9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9" fillId="20" borderId="0" applyNumberFormat="0" applyBorder="0" applyAlignment="0" applyProtection="0"/>
    <xf numFmtId="0" fontId="46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9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47" fillId="2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9" fillId="22" borderId="0" applyNumberFormat="0" applyBorder="0" applyAlignment="0" applyProtection="0"/>
    <xf numFmtId="0" fontId="47" fillId="15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3" fillId="30" borderId="0" applyNumberFormat="0" applyBorder="0" applyAlignment="0" applyProtection="0"/>
    <xf numFmtId="0" fontId="4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3" fillId="35" borderId="0" applyNumberFormat="0" applyBorder="0" applyAlignment="0" applyProtection="0"/>
    <xf numFmtId="0" fontId="47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47" fillId="18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3" fillId="22" borderId="0" applyNumberFormat="0" applyBorder="0" applyAlignment="0" applyProtection="0"/>
    <xf numFmtId="0" fontId="47" fillId="22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1" fillId="0" borderId="8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52" fillId="0" borderId="12" applyNumberFormat="0" applyFill="0" applyAlignment="0" applyProtection="0"/>
    <xf numFmtId="0" fontId="53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54" fillId="0" borderId="14" applyNumberFormat="0" applyFill="0" applyAlignment="0" applyProtection="0"/>
    <xf numFmtId="0" fontId="55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2" fontId="2" fillId="0" borderId="0"/>
    <xf numFmtId="0" fontId="2" fillId="0" borderId="0"/>
    <xf numFmtId="0" fontId="17" fillId="20" borderId="7" applyNumberFormat="0" applyAlignment="0" applyProtection="0"/>
    <xf numFmtId="0" fontId="58" fillId="20" borderId="7" applyNumberFormat="0" applyAlignment="0" applyProtection="0"/>
    <xf numFmtId="0" fontId="29" fillId="35" borderId="18" applyNumberFormat="0" applyAlignment="0" applyProtection="0"/>
    <xf numFmtId="0" fontId="29" fillId="35" borderId="18" applyNumberFormat="0" applyAlignment="0" applyProtection="0"/>
    <xf numFmtId="0" fontId="16" fillId="30" borderId="6" applyNumberFormat="0" applyAlignment="0" applyProtection="0"/>
    <xf numFmtId="0" fontId="59" fillId="30" borderId="6" applyNumberFormat="0" applyAlignment="0" applyProtection="0"/>
    <xf numFmtId="0" fontId="30" fillId="28" borderId="19" applyNumberFormat="0" applyAlignment="0" applyProtection="0"/>
    <xf numFmtId="0" fontId="30" fillId="28" borderId="19" applyNumberFormat="0" applyAlignment="0" applyProtection="0"/>
    <xf numFmtId="0" fontId="18" fillId="20" borderId="6" applyNumberFormat="0" applyAlignment="0" applyProtection="0"/>
    <xf numFmtId="0" fontId="60" fillId="20" borderId="6" applyNumberFormat="0" applyAlignment="0" applyProtection="0"/>
    <xf numFmtId="0" fontId="31" fillId="35" borderId="19" applyNumberFormat="0" applyAlignment="0" applyProtection="0"/>
    <xf numFmtId="0" fontId="31" fillId="35" borderId="19" applyNumberFormat="0" applyAlignment="0" applyProtection="0"/>
    <xf numFmtId="0" fontId="61" fillId="11" borderId="9" applyNumberFormat="0" applyAlignment="0" applyProtection="0"/>
    <xf numFmtId="0" fontId="32" fillId="39" borderId="20" applyNumberFormat="0" applyAlignment="0" applyProtection="0"/>
    <xf numFmtId="0" fontId="32" fillId="39" borderId="20" applyNumberFormat="0" applyAlignment="0" applyProtection="0"/>
    <xf numFmtId="0" fontId="62" fillId="8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5" fillId="9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7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172" fontId="2" fillId="0" borderId="0"/>
    <xf numFmtId="0" fontId="7" fillId="0" borderId="0"/>
    <xf numFmtId="0" fontId="7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0" fontId="9" fillId="0" borderId="0"/>
    <xf numFmtId="0" fontId="43" fillId="0" borderId="0"/>
    <xf numFmtId="172" fontId="2" fillId="0" borderId="0"/>
    <xf numFmtId="172" fontId="2" fillId="0" borderId="0"/>
    <xf numFmtId="0" fontId="1" fillId="0" borderId="0"/>
    <xf numFmtId="0" fontId="2" fillId="0" borderId="0"/>
    <xf numFmtId="0" fontId="7" fillId="0" borderId="0"/>
    <xf numFmtId="0" fontId="46" fillId="0" borderId="0"/>
    <xf numFmtId="0" fontId="2" fillId="0" borderId="0"/>
    <xf numFmtId="0" fontId="2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2" fillId="0" borderId="0"/>
    <xf numFmtId="0" fontId="9" fillId="0" borderId="0"/>
    <xf numFmtId="0" fontId="7" fillId="0" borderId="0"/>
    <xf numFmtId="0" fontId="7" fillId="0" borderId="0"/>
    <xf numFmtId="172" fontId="2" fillId="0" borderId="0"/>
    <xf numFmtId="0" fontId="46" fillId="0" borderId="0"/>
    <xf numFmtId="0" fontId="7" fillId="0" borderId="0"/>
    <xf numFmtId="0" fontId="7" fillId="0" borderId="0"/>
    <xf numFmtId="172" fontId="2" fillId="0" borderId="0"/>
    <xf numFmtId="0" fontId="7" fillId="0" borderId="0"/>
    <xf numFmtId="0" fontId="7" fillId="0" borderId="0"/>
    <xf numFmtId="172" fontId="2" fillId="0" borderId="0"/>
    <xf numFmtId="0" fontId="7" fillId="0" borderId="0"/>
    <xf numFmtId="0" fontId="7" fillId="0" borderId="0"/>
    <xf numFmtId="172" fontId="2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0"/>
    <xf numFmtId="0" fontId="9" fillId="20" borderId="0" applyNumberFormat="0" applyBorder="0" applyAlignment="0" applyProtection="0"/>
    <xf numFmtId="0" fontId="25" fillId="12" borderId="10" applyNumberFormat="0" applyFont="0" applyAlignment="0" applyProtection="0"/>
    <xf numFmtId="0" fontId="1" fillId="12" borderId="10" applyNumberFormat="0" applyFont="0" applyAlignment="0" applyProtection="0"/>
    <xf numFmtId="0" fontId="1" fillId="12" borderId="10" applyNumberFormat="0" applyFont="0" applyAlignment="0" applyProtection="0"/>
    <xf numFmtId="0" fontId="2" fillId="24" borderId="21" applyNumberFormat="0" applyFont="0" applyAlignment="0" applyProtection="0"/>
    <xf numFmtId="0" fontId="2" fillId="24" borderId="21" applyNumberFormat="0" applyFont="0" applyAlignment="0" applyProtection="0"/>
    <xf numFmtId="0" fontId="66" fillId="1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45" fillId="0" borderId="0"/>
    <xf numFmtId="0" fontId="10" fillId="0" borderId="22" applyNumberFormat="0" applyFill="0" applyAlignment="0" applyProtection="0"/>
    <xf numFmtId="0" fontId="67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6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37" borderId="0" applyNumberFormat="0" applyBorder="0" applyAlignment="0" applyProtection="0"/>
    <xf numFmtId="0" fontId="47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47" fillId="1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47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3" fillId="43" borderId="0" applyNumberFormat="0" applyBorder="0" applyAlignment="0" applyProtection="0"/>
    <xf numFmtId="0" fontId="47" fillId="4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47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47" fillId="1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2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20" borderId="0" applyNumberFormat="0" applyBorder="0" applyAlignment="0" applyProtection="0"/>
    <xf numFmtId="0" fontId="9" fillId="32" borderId="0" applyNumberFormat="0" applyBorder="0" applyAlignment="0" applyProtection="0"/>
    <xf numFmtId="0" fontId="9" fillId="3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3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32" borderId="0" applyNumberFormat="0" applyBorder="0" applyAlignment="0" applyProtection="0"/>
    <xf numFmtId="0" fontId="9" fillId="30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</cellStyleXfs>
  <cellXfs count="142">
    <xf numFmtId="0" fontId="0" fillId="0" borderId="0" xfId="0"/>
    <xf numFmtId="0" fontId="4" fillId="0" borderId="0" xfId="8" applyFont="1" applyFill="1" applyBorder="1" applyAlignment="1">
      <alignment vertical="center"/>
    </xf>
    <xf numFmtId="0" fontId="4" fillId="0" borderId="0" xfId="3" applyFont="1" applyFill="1" applyBorder="1"/>
    <xf numFmtId="0" fontId="4" fillId="0" borderId="0" xfId="3" applyFont="1" applyBorder="1"/>
    <xf numFmtId="0" fontId="12" fillId="0" borderId="0" xfId="0" applyFont="1"/>
    <xf numFmtId="3" fontId="12" fillId="0" borderId="0" xfId="0" applyNumberFormat="1" applyFont="1"/>
    <xf numFmtId="0" fontId="12" fillId="0" borderId="0" xfId="0" applyFont="1" applyBorder="1"/>
    <xf numFmtId="167" fontId="12" fillId="0" borderId="0" xfId="0" applyNumberFormat="1" applyFont="1" applyBorder="1"/>
    <xf numFmtId="0" fontId="11" fillId="0" borderId="0" xfId="0" applyFont="1"/>
    <xf numFmtId="3" fontId="12" fillId="0" borderId="0" xfId="0" applyNumberFormat="1" applyFont="1" applyFill="1"/>
    <xf numFmtId="167" fontId="12" fillId="0" borderId="0" xfId="12" applyNumberFormat="1" applyFont="1"/>
    <xf numFmtId="167" fontId="12" fillId="0" borderId="0" xfId="0" applyNumberFormat="1" applyFont="1" applyFill="1" applyBorder="1"/>
    <xf numFmtId="9" fontId="12" fillId="0" borderId="0" xfId="12" applyFont="1" applyBorder="1"/>
    <xf numFmtId="3" fontId="12" fillId="0" borderId="0" xfId="0" applyNumberFormat="1" applyFont="1" applyBorder="1"/>
    <xf numFmtId="166" fontId="12" fillId="0" borderId="0" xfId="0" applyNumberFormat="1" applyFont="1"/>
    <xf numFmtId="2" fontId="12" fillId="0" borderId="0" xfId="0" applyNumberFormat="1" applyFont="1"/>
    <xf numFmtId="167" fontId="12" fillId="0" borderId="0" xfId="12" applyNumberFormat="1" applyFont="1" applyFill="1" applyBorder="1"/>
    <xf numFmtId="167" fontId="12" fillId="0" borderId="0" xfId="12" applyNumberFormat="1" applyFont="1" applyBorder="1"/>
    <xf numFmtId="9" fontId="11" fillId="0" borderId="0" xfId="12" applyNumberFormat="1" applyFont="1"/>
    <xf numFmtId="0" fontId="12" fillId="0" borderId="0" xfId="0" applyFont="1" applyFill="1"/>
    <xf numFmtId="167" fontId="12" fillId="0" borderId="0" xfId="0" applyNumberFormat="1" applyFont="1"/>
    <xf numFmtId="0" fontId="4" fillId="0" borderId="2" xfId="3" applyFont="1" applyBorder="1"/>
    <xf numFmtId="0" fontId="4" fillId="0" borderId="3" xfId="3" applyFont="1" applyBorder="1"/>
    <xf numFmtId="167" fontId="11" fillId="0" borderId="0" xfId="0" applyNumberFormat="1" applyFont="1" applyBorder="1"/>
    <xf numFmtId="17" fontId="12" fillId="0" borderId="0" xfId="0" applyNumberFormat="1" applyFont="1"/>
    <xf numFmtId="168" fontId="12" fillId="0" borderId="0" xfId="0" applyNumberFormat="1" applyFont="1"/>
    <xf numFmtId="0" fontId="11" fillId="0" borderId="0" xfId="0" applyFont="1" applyBorder="1"/>
    <xf numFmtId="0" fontId="3" fillId="0" borderId="0" xfId="8" quotePrefix="1" applyNumberFormat="1" applyFont="1" applyFill="1" applyBorder="1" applyAlignment="1">
      <alignment horizontal="center" vertical="top"/>
    </xf>
    <xf numFmtId="0" fontId="3" fillId="0" borderId="0" xfId="8" quotePrefix="1" applyFont="1" applyFill="1" applyBorder="1" applyAlignment="1">
      <alignment horizontal="center" vertical="top"/>
    </xf>
    <xf numFmtId="167" fontId="12" fillId="0" borderId="0" xfId="3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167" fontId="10" fillId="0" borderId="0" xfId="12" applyNumberFormat="1" applyFont="1" applyFill="1"/>
    <xf numFmtId="2" fontId="0" fillId="0" borderId="0" xfId="0" applyNumberFormat="1"/>
    <xf numFmtId="3" fontId="12" fillId="0" borderId="0" xfId="0" applyNumberFormat="1" applyFont="1" applyFill="1" applyBorder="1"/>
    <xf numFmtId="0" fontId="8" fillId="0" borderId="0" xfId="8" applyFont="1" applyFill="1" applyBorder="1" applyAlignment="1">
      <alignment vertical="center"/>
    </xf>
    <xf numFmtId="167" fontId="12" fillId="0" borderId="0" xfId="0" applyNumberFormat="1" applyFont="1" applyFill="1" applyBorder="1"/>
    <xf numFmtId="0" fontId="0" fillId="0" borderId="0" xfId="0" applyBorder="1"/>
    <xf numFmtId="0" fontId="4" fillId="0" borderId="2" xfId="3" applyFont="1" applyFill="1" applyBorder="1"/>
    <xf numFmtId="0" fontId="8" fillId="0" borderId="0" xfId="3" applyFont="1" applyFill="1" applyBorder="1"/>
    <xf numFmtId="167" fontId="12" fillId="0" borderId="4" xfId="0" applyNumberFormat="1" applyFont="1" applyFill="1" applyBorder="1"/>
    <xf numFmtId="0" fontId="8" fillId="0" borderId="5" xfId="3" applyFont="1" applyFill="1" applyBorder="1"/>
    <xf numFmtId="3" fontId="12" fillId="0" borderId="1" xfId="0" applyNumberFormat="1" applyFont="1" applyFill="1" applyBorder="1"/>
    <xf numFmtId="3" fontId="0" fillId="0" borderId="1" xfId="0" applyNumberFormat="1" applyBorder="1"/>
    <xf numFmtId="3" fontId="12" fillId="0" borderId="1" xfId="10" applyNumberFormat="1" applyFont="1" applyFill="1" applyBorder="1" applyAlignment="1">
      <alignment horizontal="right" vertical="top"/>
    </xf>
    <xf numFmtId="3" fontId="12" fillId="0" borderId="25" xfId="0" applyNumberFormat="1" applyFont="1" applyFill="1" applyBorder="1"/>
    <xf numFmtId="3" fontId="12" fillId="0" borderId="1" xfId="10" applyNumberFormat="1" applyFont="1" applyFill="1" applyBorder="1" applyAlignment="1">
      <alignment horizontal="right"/>
    </xf>
    <xf numFmtId="3" fontId="12" fillId="0" borderId="26" xfId="0" applyNumberFormat="1" applyFont="1" applyFill="1" applyBorder="1"/>
    <xf numFmtId="168" fontId="12" fillId="0" borderId="28" xfId="0" applyNumberFormat="1" applyFont="1" applyFill="1" applyBorder="1"/>
    <xf numFmtId="3" fontId="0" fillId="0" borderId="26" xfId="0" applyNumberFormat="1" applyBorder="1"/>
    <xf numFmtId="3" fontId="12" fillId="0" borderId="26" xfId="10" applyNumberFormat="1" applyFont="1" applyFill="1" applyBorder="1" applyAlignment="1">
      <alignment horizontal="right"/>
    </xf>
    <xf numFmtId="3" fontId="12" fillId="0" borderId="27" xfId="0" applyNumberFormat="1" applyFont="1" applyFill="1" applyBorder="1"/>
    <xf numFmtId="168" fontId="12" fillId="0" borderId="30" xfId="0" applyNumberFormat="1" applyFont="1" applyFill="1" applyBorder="1"/>
    <xf numFmtId="3" fontId="0" fillId="0" borderId="26" xfId="0" applyNumberFormat="1" applyFill="1" applyBorder="1"/>
    <xf numFmtId="168" fontId="12" fillId="0" borderId="1" xfId="0" applyNumberFormat="1" applyFont="1" applyFill="1" applyBorder="1"/>
    <xf numFmtId="168" fontId="12" fillId="0" borderId="25" xfId="0" applyNumberFormat="1" applyFont="1" applyFill="1" applyBorder="1"/>
    <xf numFmtId="0" fontId="11" fillId="3" borderId="2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wrapText="1"/>
    </xf>
    <xf numFmtId="3" fontId="12" fillId="0" borderId="1" xfId="0" applyNumberFormat="1" applyFont="1" applyBorder="1" applyAlignment="1">
      <alignment vertical="center"/>
    </xf>
    <xf numFmtId="166" fontId="12" fillId="0" borderId="1" xfId="0" applyNumberFormat="1" applyFont="1" applyBorder="1" applyAlignment="1">
      <alignment vertical="center"/>
    </xf>
    <xf numFmtId="3" fontId="12" fillId="0" borderId="1" xfId="10" applyNumberFormat="1" applyFont="1" applyBorder="1" applyAlignment="1">
      <alignment horizontal="right"/>
    </xf>
    <xf numFmtId="3" fontId="12" fillId="0" borderId="1" xfId="0" applyNumberFormat="1" applyFont="1" applyBorder="1"/>
    <xf numFmtId="0" fontId="12" fillId="0" borderId="25" xfId="0" applyFont="1" applyBorder="1"/>
    <xf numFmtId="169" fontId="12" fillId="0" borderId="1" xfId="0" applyNumberFormat="1" applyFont="1" applyBorder="1" applyAlignment="1">
      <alignment vertical="center"/>
    </xf>
    <xf numFmtId="169" fontId="12" fillId="0" borderId="1" xfId="0" applyNumberFormat="1" applyFont="1" applyBorder="1" applyAlignment="1">
      <alignment horizontal="right"/>
    </xf>
    <xf numFmtId="169" fontId="12" fillId="0" borderId="25" xfId="0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169" fontId="12" fillId="0" borderId="1" xfId="0" applyNumberFormat="1" applyFont="1" applyFill="1" applyBorder="1" applyAlignment="1">
      <alignment vertical="center"/>
    </xf>
    <xf numFmtId="169" fontId="12" fillId="0" borderId="25" xfId="0" applyNumberFormat="1" applyFont="1" applyFill="1" applyBorder="1" applyAlignment="1">
      <alignment vertical="center"/>
    </xf>
    <xf numFmtId="0" fontId="11" fillId="4" borderId="24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166" fontId="12" fillId="0" borderId="0" xfId="0" applyNumberFormat="1" applyFont="1" applyBorder="1"/>
    <xf numFmtId="167" fontId="12" fillId="0" borderId="1" xfId="0" applyNumberFormat="1" applyFont="1" applyFill="1" applyBorder="1"/>
    <xf numFmtId="167" fontId="12" fillId="0" borderId="1" xfId="12" applyNumberFormat="1" applyFont="1" applyFill="1" applyBorder="1"/>
    <xf numFmtId="0" fontId="11" fillId="3" borderId="24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17" fontId="11" fillId="3" borderId="24" xfId="0" applyNumberFormat="1" applyFont="1" applyFill="1" applyBorder="1" applyAlignment="1">
      <alignment horizontal="center" vertical="center"/>
    </xf>
    <xf numFmtId="17" fontId="11" fillId="3" borderId="24" xfId="0" applyNumberFormat="1" applyFont="1" applyFill="1" applyBorder="1" applyAlignment="1">
      <alignment horizontal="center" vertical="center" wrapText="1"/>
    </xf>
    <xf numFmtId="0" fontId="4" fillId="0" borderId="1" xfId="8" quotePrefix="1" applyNumberFormat="1" applyFont="1" applyFill="1" applyBorder="1" applyAlignment="1">
      <alignment horizontal="center" vertical="top"/>
    </xf>
    <xf numFmtId="0" fontId="4" fillId="0" borderId="26" xfId="8" applyFont="1" applyFill="1" applyBorder="1" applyAlignment="1">
      <alignment vertical="center"/>
    </xf>
    <xf numFmtId="0" fontId="4" fillId="0" borderId="1" xfId="8" quotePrefix="1" applyFont="1" applyFill="1" applyBorder="1" applyAlignment="1">
      <alignment horizontal="center" vertical="top"/>
    </xf>
    <xf numFmtId="3" fontId="11" fillId="0" borderId="24" xfId="0" applyNumberFormat="1" applyFont="1" applyBorder="1"/>
    <xf numFmtId="3" fontId="11" fillId="0" borderId="24" xfId="0" applyNumberFormat="1" applyFont="1" applyFill="1" applyBorder="1"/>
    <xf numFmtId="167" fontId="11" fillId="0" borderId="24" xfId="0" applyNumberFormat="1" applyFont="1" applyFill="1" applyBorder="1"/>
    <xf numFmtId="167" fontId="11" fillId="0" borderId="24" xfId="12" applyNumberFormat="1" applyFont="1" applyFill="1" applyBorder="1"/>
    <xf numFmtId="17" fontId="11" fillId="0" borderId="26" xfId="0" applyNumberFormat="1" applyFont="1" applyFill="1" applyBorder="1"/>
    <xf numFmtId="17" fontId="11" fillId="0" borderId="26" xfId="0" applyNumberFormat="1" applyFont="1" applyFill="1" applyBorder="1" applyAlignment="1">
      <alignment horizontal="right"/>
    </xf>
    <xf numFmtId="17" fontId="11" fillId="0" borderId="27" xfId="0" applyNumberFormat="1" applyFont="1" applyFill="1" applyBorder="1"/>
    <xf numFmtId="17" fontId="11" fillId="0" borderId="1" xfId="0" applyNumberFormat="1" applyFont="1" applyBorder="1" applyAlignment="1">
      <alignment vertical="center"/>
    </xf>
    <xf numFmtId="17" fontId="11" fillId="0" borderId="1" xfId="0" applyNumberFormat="1" applyFont="1" applyBorder="1" applyAlignment="1">
      <alignment horizontal="right"/>
    </xf>
    <xf numFmtId="17" fontId="11" fillId="0" borderId="1" xfId="0" applyNumberFormat="1" applyFont="1" applyBorder="1"/>
    <xf numFmtId="17" fontId="11" fillId="0" borderId="25" xfId="0" applyNumberFormat="1" applyFont="1" applyBorder="1"/>
    <xf numFmtId="0" fontId="3" fillId="0" borderId="1" xfId="8" quotePrefix="1" applyFont="1" applyFill="1" applyBorder="1" applyAlignment="1">
      <alignment horizontal="center" vertical="top"/>
    </xf>
    <xf numFmtId="17" fontId="11" fillId="3" borderId="31" xfId="0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/>
    </xf>
    <xf numFmtId="0" fontId="4" fillId="0" borderId="26" xfId="3" applyFont="1" applyFill="1" applyBorder="1"/>
    <xf numFmtId="166" fontId="11" fillId="0" borderId="24" xfId="0" applyNumberFormat="1" applyFont="1" applyBorder="1"/>
    <xf numFmtId="171" fontId="0" fillId="0" borderId="1" xfId="0" applyNumberFormat="1" applyBorder="1" applyAlignment="1">
      <alignment horizontal="left" vertical="top"/>
    </xf>
    <xf numFmtId="171" fontId="10" fillId="0" borderId="24" xfId="0" applyNumberFormat="1" applyFont="1" applyBorder="1" applyAlignment="1"/>
    <xf numFmtId="3" fontId="12" fillId="0" borderId="1" xfId="0" applyNumberFormat="1" applyFont="1" applyFill="1" applyBorder="1" applyAlignment="1">
      <alignment horizontal="right" wrapText="1"/>
    </xf>
    <xf numFmtId="3" fontId="11" fillId="0" borderId="24" xfId="9" applyNumberFormat="1" applyFont="1" applyFill="1" applyBorder="1" applyAlignment="1">
      <alignment horizontal="right"/>
    </xf>
    <xf numFmtId="166" fontId="12" fillId="0" borderId="1" xfId="0" applyNumberFormat="1" applyFont="1" applyBorder="1"/>
    <xf numFmtId="3" fontId="0" fillId="0" borderId="1" xfId="0" applyNumberFormat="1" applyFont="1" applyBorder="1"/>
    <xf numFmtId="3" fontId="10" fillId="0" borderId="24" xfId="0" applyNumberFormat="1" applyFont="1" applyBorder="1"/>
    <xf numFmtId="166" fontId="11" fillId="0" borderId="24" xfId="0" applyNumberFormat="1" applyFont="1" applyFill="1" applyBorder="1"/>
    <xf numFmtId="3" fontId="12" fillId="0" borderId="1" xfId="15" applyNumberFormat="1" applyFont="1" applyFill="1" applyBorder="1" applyAlignment="1">
      <alignment horizontal="right"/>
    </xf>
    <xf numFmtId="3" fontId="11" fillId="0" borderId="31" xfId="0" applyNumberFormat="1" applyFont="1" applyFill="1" applyBorder="1"/>
    <xf numFmtId="167" fontId="0" fillId="0" borderId="0" xfId="12" applyNumberFormat="1" applyFont="1" applyBorder="1"/>
    <xf numFmtId="3" fontId="2" fillId="0" borderId="1" xfId="0" applyNumberFormat="1" applyFont="1" applyFill="1" applyBorder="1"/>
    <xf numFmtId="167" fontId="0" fillId="0" borderId="1" xfId="12" applyNumberFormat="1" applyFont="1" applyBorder="1"/>
    <xf numFmtId="3" fontId="70" fillId="0" borderId="24" xfId="0" applyNumberFormat="1" applyFont="1" applyFill="1" applyBorder="1" applyAlignment="1">
      <alignment vertical="center"/>
    </xf>
    <xf numFmtId="167" fontId="10" fillId="0" borderId="24" xfId="12" applyNumberFormat="1" applyFont="1" applyBorder="1"/>
    <xf numFmtId="0" fontId="11" fillId="3" borderId="24" xfId="0" applyFont="1" applyFill="1" applyBorder="1" applyAlignment="1">
      <alignment horizontal="center"/>
    </xf>
    <xf numFmtId="3" fontId="7" fillId="0" borderId="1" xfId="9" applyNumberFormat="1" applyFont="1" applyFill="1" applyBorder="1" applyAlignment="1">
      <alignment horizontal="right"/>
    </xf>
    <xf numFmtId="3" fontId="7" fillId="0" borderId="1" xfId="45" applyNumberFormat="1" applyFont="1" applyFill="1" applyBorder="1"/>
    <xf numFmtId="166" fontId="12" fillId="2" borderId="1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/>
    <xf numFmtId="0" fontId="11" fillId="0" borderId="24" xfId="0" applyFont="1" applyFill="1" applyBorder="1"/>
    <xf numFmtId="0" fontId="4" fillId="0" borderId="1" xfId="0" applyFont="1" applyFill="1" applyBorder="1"/>
    <xf numFmtId="0" fontId="4" fillId="0" borderId="24" xfId="0" applyFont="1" applyFill="1" applyBorder="1"/>
    <xf numFmtId="0" fontId="4" fillId="3" borderId="0" xfId="3" applyFont="1" applyFill="1" applyBorder="1"/>
    <xf numFmtId="0" fontId="72" fillId="0" borderId="4" xfId="0" applyFont="1" applyBorder="1" applyAlignment="1">
      <alignment horizontal="center"/>
    </xf>
    <xf numFmtId="0" fontId="73" fillId="0" borderId="4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/>
    </xf>
    <xf numFmtId="0" fontId="74" fillId="0" borderId="4" xfId="3" applyFont="1" applyFill="1" applyBorder="1" applyAlignment="1">
      <alignment horizontal="center" vertical="center"/>
    </xf>
    <xf numFmtId="0" fontId="74" fillId="3" borderId="4" xfId="3" applyFont="1" applyFill="1" applyBorder="1" applyAlignment="1">
      <alignment horizontal="center" vertical="center"/>
    </xf>
    <xf numFmtId="0" fontId="4" fillId="0" borderId="33" xfId="8" applyFont="1" applyFill="1" applyBorder="1" applyAlignment="1">
      <alignment horizontal="center" vertical="top" wrapText="1"/>
    </xf>
    <xf numFmtId="0" fontId="4" fillId="0" borderId="34" xfId="8" applyFont="1" applyFill="1" applyBorder="1" applyAlignment="1">
      <alignment horizontal="center" vertical="top" wrapText="1"/>
    </xf>
    <xf numFmtId="0" fontId="69" fillId="0" borderId="33" xfId="8" applyFont="1" applyFill="1" applyBorder="1" applyAlignment="1">
      <alignment horizontal="center" vertical="top" wrapText="1"/>
    </xf>
    <xf numFmtId="0" fontId="69" fillId="0" borderId="34" xfId="8" applyFont="1" applyFill="1" applyBorder="1" applyAlignment="1">
      <alignment horizontal="center" vertical="top" wrapText="1"/>
    </xf>
    <xf numFmtId="0" fontId="3" fillId="0" borderId="33" xfId="3" applyFont="1" applyFill="1" applyBorder="1" applyAlignment="1">
      <alignment horizontal="center"/>
    </xf>
    <xf numFmtId="0" fontId="3" fillId="0" borderId="34" xfId="3" applyFont="1" applyFill="1" applyBorder="1" applyAlignment="1">
      <alignment horizontal="center"/>
    </xf>
    <xf numFmtId="0" fontId="69" fillId="0" borderId="34" xfId="8" quotePrefix="1" applyFont="1" applyFill="1" applyBorder="1" applyAlignment="1">
      <alignment horizontal="center" vertical="top" wrapText="1"/>
    </xf>
    <xf numFmtId="3" fontId="71" fillId="0" borderId="33" xfId="7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/>
    </xf>
  </cellXfs>
  <cellStyles count="880">
    <cellStyle name="%20 - Vurgu1 2" xfId="37"/>
    <cellStyle name="%20 - Vurgu1 2 2" xfId="42"/>
    <cellStyle name="%20 - Vurgu1 2 3" xfId="44"/>
    <cellStyle name="%20 - Vurgu1 2_25.İL-EMOD-Öncelikli Yaşam" xfId="36"/>
    <cellStyle name="%20 - Vurgu1 3" xfId="35"/>
    <cellStyle name="%20 - Vurgu1 3 2" xfId="34"/>
    <cellStyle name="%20 - Vurgu1 3 3" xfId="33"/>
    <cellStyle name="%20 - Vurgu1 4" xfId="39"/>
    <cellStyle name="%20 - Vurgu1 4 2" xfId="31"/>
    <cellStyle name="%20 - Vurgu1 4 3" xfId="47"/>
    <cellStyle name="%20 - Vurgu1 5" xfId="40"/>
    <cellStyle name="%20 - Vurgu1 6" xfId="797"/>
    <cellStyle name="%20 - Vurgu1 7" xfId="867"/>
    <cellStyle name="%20 - Vurgu1 8" xfId="870"/>
    <cellStyle name="%20 - Vurgu2 2" xfId="38"/>
    <cellStyle name="%20 - Vurgu2 2 2" xfId="43"/>
    <cellStyle name="%20 - Vurgu2 2 3" xfId="46"/>
    <cellStyle name="%20 - Vurgu2 2_25.İL-EMOD-Öncelikli Yaşam" xfId="41"/>
    <cellStyle name="%20 - Vurgu2 3" xfId="48"/>
    <cellStyle name="%20 - Vurgu2 3 2" xfId="49"/>
    <cellStyle name="%20 - Vurgu2 3 3" xfId="50"/>
    <cellStyle name="%20 - Vurgu2 4" xfId="51"/>
    <cellStyle name="%20 - Vurgu2 4 2" xfId="52"/>
    <cellStyle name="%20 - Vurgu2 4 3" xfId="53"/>
    <cellStyle name="%20 - Vurgu2 5" xfId="32"/>
    <cellStyle name="%20 - Vurgu2 6" xfId="167"/>
    <cellStyle name="%20 - Vurgu2 7" xfId="866"/>
    <cellStyle name="%20 - Vurgu2 8" xfId="30"/>
    <cellStyle name="%20 - Vurgu3 2" xfId="55"/>
    <cellStyle name="%20 - Vurgu3 2 2" xfId="56"/>
    <cellStyle name="%20 - Vurgu3 2 3" xfId="57"/>
    <cellStyle name="%20 - Vurgu3 2_25.İL-EMOD-Öncelikli Yaşam" xfId="58"/>
    <cellStyle name="%20 - Vurgu3 3" xfId="59"/>
    <cellStyle name="%20 - Vurgu3 3 2" xfId="60"/>
    <cellStyle name="%20 - Vurgu3 3 3" xfId="61"/>
    <cellStyle name="%20 - Vurgu3 4" xfId="62"/>
    <cellStyle name="%20 - Vurgu3 4 2" xfId="63"/>
    <cellStyle name="%20 - Vurgu3 4 3" xfId="64"/>
    <cellStyle name="%20 - Vurgu3 5" xfId="54"/>
    <cellStyle name="%20 - Vurgu3 6" xfId="848"/>
    <cellStyle name="%20 - Vurgu3 7" xfId="865"/>
    <cellStyle name="%20 - Vurgu3 8" xfId="879"/>
    <cellStyle name="%20 - Vurgu4 2" xfId="66"/>
    <cellStyle name="%20 - Vurgu4 2 2" xfId="67"/>
    <cellStyle name="%20 - Vurgu4 2 3" xfId="68"/>
    <cellStyle name="%20 - Vurgu4 2_25.İL-EMOD-Öncelikli Yaşam" xfId="69"/>
    <cellStyle name="%20 - Vurgu4 3" xfId="70"/>
    <cellStyle name="%20 - Vurgu4 3 2" xfId="71"/>
    <cellStyle name="%20 - Vurgu4 3 3" xfId="72"/>
    <cellStyle name="%20 - Vurgu4 4" xfId="73"/>
    <cellStyle name="%20 - Vurgu4 4 2" xfId="74"/>
    <cellStyle name="%20 - Vurgu4 4 3" xfId="75"/>
    <cellStyle name="%20 - Vurgu4 5" xfId="65"/>
    <cellStyle name="%20 - Vurgu4 6" xfId="849"/>
    <cellStyle name="%20 - Vurgu4 7" xfId="864"/>
    <cellStyle name="%20 - Vurgu4 8" xfId="872"/>
    <cellStyle name="%20 - Vurgu5 2" xfId="77"/>
    <cellStyle name="%20 - Vurgu5 2 2" xfId="78"/>
    <cellStyle name="%20 - Vurgu5 2 3" xfId="79"/>
    <cellStyle name="%20 - Vurgu5 2_25.İL-EMOD-Öncelikli Yaşam" xfId="80"/>
    <cellStyle name="%20 - Vurgu5 3" xfId="81"/>
    <cellStyle name="%20 - Vurgu5 3 2" xfId="82"/>
    <cellStyle name="%20 - Vurgu5 3 3" xfId="83"/>
    <cellStyle name="%20 - Vurgu5 4" xfId="84"/>
    <cellStyle name="%20 - Vurgu5 4 2" xfId="85"/>
    <cellStyle name="%20 - Vurgu5 4 3" xfId="86"/>
    <cellStyle name="%20 - Vurgu5 5" xfId="76"/>
    <cellStyle name="%20 - Vurgu5 6" xfId="850"/>
    <cellStyle name="%20 - Vurgu5 7" xfId="863"/>
    <cellStyle name="%20 - Vurgu5 8" xfId="878"/>
    <cellStyle name="%20 - Vurgu6 2" xfId="88"/>
    <cellStyle name="%20 - Vurgu6 2 2" xfId="89"/>
    <cellStyle name="%20 - Vurgu6 2 3" xfId="90"/>
    <cellStyle name="%20 - Vurgu6 2_25.İL-EMOD-Öncelikli Yaşam" xfId="91"/>
    <cellStyle name="%20 - Vurgu6 3" xfId="92"/>
    <cellStyle name="%20 - Vurgu6 3 2" xfId="93"/>
    <cellStyle name="%20 - Vurgu6 3 3" xfId="94"/>
    <cellStyle name="%20 - Vurgu6 4" xfId="95"/>
    <cellStyle name="%20 - Vurgu6 4 2" xfId="96"/>
    <cellStyle name="%20 - Vurgu6 4 3" xfId="97"/>
    <cellStyle name="%20 - Vurgu6 5" xfId="87"/>
    <cellStyle name="%20 - Vurgu6 6" xfId="851"/>
    <cellStyle name="%20 - Vurgu6 7" xfId="862"/>
    <cellStyle name="%20 - Vurgu6 8" xfId="868"/>
    <cellStyle name="%40 - Vurgu1 2" xfId="99"/>
    <cellStyle name="%40 - Vurgu1 2 2" xfId="100"/>
    <cellStyle name="%40 - Vurgu1 2 3" xfId="101"/>
    <cellStyle name="%40 - Vurgu1 2_25.İL-EMOD-Öncelikli Yaşam" xfId="102"/>
    <cellStyle name="%40 - Vurgu1 3" xfId="103"/>
    <cellStyle name="%40 - Vurgu1 3 2" xfId="104"/>
    <cellStyle name="%40 - Vurgu1 3 3" xfId="105"/>
    <cellStyle name="%40 - Vurgu1 4" xfId="106"/>
    <cellStyle name="%40 - Vurgu1 4 2" xfId="107"/>
    <cellStyle name="%40 - Vurgu1 4 3" xfId="108"/>
    <cellStyle name="%40 - Vurgu1 5" xfId="98"/>
    <cellStyle name="%40 - Vurgu1 6" xfId="852"/>
    <cellStyle name="%40 - Vurgu1 7" xfId="861"/>
    <cellStyle name="%40 - Vurgu1 8" xfId="869"/>
    <cellStyle name="%40 - Vurgu2" xfId="24" builtinId="35" customBuiltin="1"/>
    <cellStyle name="%40 - Vurgu2 2" xfId="109"/>
    <cellStyle name="%40 - Vurgu2 2 2" xfId="110"/>
    <cellStyle name="%40 - Vurgu2 2 3" xfId="111"/>
    <cellStyle name="%40 - Vurgu2 2_25.İL-EMOD-Öncelikli Yaşam" xfId="112"/>
    <cellStyle name="%40 - Vurgu2 3" xfId="113"/>
    <cellStyle name="%40 - Vurgu2 3 2" xfId="114"/>
    <cellStyle name="%40 - Vurgu2 3 3" xfId="115"/>
    <cellStyle name="%40 - Vurgu2 4" xfId="116"/>
    <cellStyle name="%40 - Vurgu2 4 2" xfId="117"/>
    <cellStyle name="%40 - Vurgu2 4 3" xfId="118"/>
    <cellStyle name="%40 - Vurgu3 2" xfId="120"/>
    <cellStyle name="%40 - Vurgu3 2 2" xfId="121"/>
    <cellStyle name="%40 - Vurgu3 2 3" xfId="122"/>
    <cellStyle name="%40 - Vurgu3 2_25.İL-EMOD-Öncelikli Yaşam" xfId="123"/>
    <cellStyle name="%40 - Vurgu3 3" xfId="124"/>
    <cellStyle name="%40 - Vurgu3 3 2" xfId="125"/>
    <cellStyle name="%40 - Vurgu3 3 3" xfId="126"/>
    <cellStyle name="%40 - Vurgu3 4" xfId="127"/>
    <cellStyle name="%40 - Vurgu3 4 2" xfId="128"/>
    <cellStyle name="%40 - Vurgu3 4 3" xfId="129"/>
    <cellStyle name="%40 - Vurgu3 5" xfId="119"/>
    <cellStyle name="%40 - Vurgu3 6" xfId="853"/>
    <cellStyle name="%40 - Vurgu3 7" xfId="860"/>
    <cellStyle name="%40 - Vurgu3 8" xfId="875"/>
    <cellStyle name="%40 - Vurgu4 2" xfId="131"/>
    <cellStyle name="%40 - Vurgu4 2 2" xfId="132"/>
    <cellStyle name="%40 - Vurgu4 2 3" xfId="133"/>
    <cellStyle name="%40 - Vurgu4 2_25.İL-EMOD-Öncelikli Yaşam" xfId="134"/>
    <cellStyle name="%40 - Vurgu4 3" xfId="135"/>
    <cellStyle name="%40 - Vurgu4 3 2" xfId="136"/>
    <cellStyle name="%40 - Vurgu4 3 3" xfId="137"/>
    <cellStyle name="%40 - Vurgu4 4" xfId="138"/>
    <cellStyle name="%40 - Vurgu4 4 2" xfId="139"/>
    <cellStyle name="%40 - Vurgu4 4 3" xfId="140"/>
    <cellStyle name="%40 - Vurgu4 5" xfId="130"/>
    <cellStyle name="%40 - Vurgu4 6" xfId="854"/>
    <cellStyle name="%40 - Vurgu4 7" xfId="859"/>
    <cellStyle name="%40 - Vurgu4 8" xfId="874"/>
    <cellStyle name="%40 - Vurgu5 2" xfId="142"/>
    <cellStyle name="%40 - Vurgu5 2 2" xfId="143"/>
    <cellStyle name="%40 - Vurgu5 2 3" xfId="144"/>
    <cellStyle name="%40 - Vurgu5 2_25.İL-EMOD-Öncelikli Yaşam" xfId="145"/>
    <cellStyle name="%40 - Vurgu5 3" xfId="146"/>
    <cellStyle name="%40 - Vurgu5 3 2" xfId="147"/>
    <cellStyle name="%40 - Vurgu5 3 3" xfId="148"/>
    <cellStyle name="%40 - Vurgu5 4" xfId="149"/>
    <cellStyle name="%40 - Vurgu5 4 2" xfId="150"/>
    <cellStyle name="%40 - Vurgu5 4 3" xfId="151"/>
    <cellStyle name="%40 - Vurgu5 5" xfId="141"/>
    <cellStyle name="%40 - Vurgu5 6" xfId="855"/>
    <cellStyle name="%40 - Vurgu5 7" xfId="858"/>
    <cellStyle name="%40 - Vurgu5 8" xfId="873"/>
    <cellStyle name="%40 - Vurgu6 2" xfId="153"/>
    <cellStyle name="%40 - Vurgu6 2 2" xfId="154"/>
    <cellStyle name="%40 - Vurgu6 2 3" xfId="155"/>
    <cellStyle name="%40 - Vurgu6 2_25.İL-EMOD-Öncelikli Yaşam" xfId="156"/>
    <cellStyle name="%40 - Vurgu6 3" xfId="157"/>
    <cellStyle name="%40 - Vurgu6 3 2" xfId="158"/>
    <cellStyle name="%40 - Vurgu6 3 3" xfId="159"/>
    <cellStyle name="%40 - Vurgu6 4" xfId="160"/>
    <cellStyle name="%40 - Vurgu6 4 2" xfId="161"/>
    <cellStyle name="%40 - Vurgu6 4 3" xfId="162"/>
    <cellStyle name="%40 - Vurgu6 5" xfId="152"/>
    <cellStyle name="%40 - Vurgu6 6" xfId="856"/>
    <cellStyle name="%40 - Vurgu6 7" xfId="857"/>
    <cellStyle name="%40 - Vurgu6 8" xfId="871"/>
    <cellStyle name="%60 - Vurgu1 2" xfId="164"/>
    <cellStyle name="%60 - Vurgu1 3" xfId="165"/>
    <cellStyle name="%60 - Vurgu1 4" xfId="166"/>
    <cellStyle name="%60 - Vurgu1 5" xfId="163"/>
    <cellStyle name="%60 - Vurgu2" xfId="25" builtinId="36" customBuiltin="1"/>
    <cellStyle name="%60 - Vurgu2 2" xfId="168"/>
    <cellStyle name="%60 - Vurgu2 3" xfId="169"/>
    <cellStyle name="%60 - Vurgu2 4" xfId="170"/>
    <cellStyle name="%60 - Vurgu3 2" xfId="172"/>
    <cellStyle name="%60 - Vurgu3 3" xfId="173"/>
    <cellStyle name="%60 - Vurgu3 4" xfId="174"/>
    <cellStyle name="%60 - Vurgu3 5" xfId="171"/>
    <cellStyle name="%60 - Vurgu4 2" xfId="176"/>
    <cellStyle name="%60 - Vurgu4 3" xfId="177"/>
    <cellStyle name="%60 - Vurgu4 4" xfId="178"/>
    <cellStyle name="%60 - Vurgu4 5" xfId="175"/>
    <cellStyle name="%60 - Vurgu5" xfId="28" builtinId="48" customBuiltin="1"/>
    <cellStyle name="%60 - Vurgu5 2" xfId="179"/>
    <cellStyle name="%60 - Vurgu5 3" xfId="180"/>
    <cellStyle name="%60 - Vurgu5 4" xfId="181"/>
    <cellStyle name="%60 - Vurgu6 2" xfId="183"/>
    <cellStyle name="%60 - Vurgu6 3" xfId="184"/>
    <cellStyle name="%60 - Vurgu6 4" xfId="185"/>
    <cellStyle name="%60 - Vurgu6 5" xfId="182"/>
    <cellStyle name="Açıklama Metni" xfId="22" builtinId="53" customBuiltin="1"/>
    <cellStyle name="Açıklama Metni 2" xfId="186"/>
    <cellStyle name="Açıklama Metni 3" xfId="187"/>
    <cellStyle name="Açıklama Metni 4" xfId="188"/>
    <cellStyle name="Ana Başlık 2" xfId="190"/>
    <cellStyle name="Ana Başlık 3" xfId="191"/>
    <cellStyle name="Ana Başlık 4" xfId="192"/>
    <cellStyle name="Ana Başlık 5" xfId="189"/>
    <cellStyle name="Bağlı Hücre" xfId="19" builtinId="24" customBuiltin="1"/>
    <cellStyle name="Bağlı Hücre 2" xfId="193"/>
    <cellStyle name="Bağlı Hücre 3" xfId="194"/>
    <cellStyle name="Bağlı Hücre 4" xfId="195"/>
    <cellStyle name="Başlık 1 2" xfId="197"/>
    <cellStyle name="Başlık 1 3" xfId="198"/>
    <cellStyle name="Başlık 1 4" xfId="199"/>
    <cellStyle name="Başlık 1 5" xfId="196"/>
    <cellStyle name="Başlık 2 2" xfId="201"/>
    <cellStyle name="Başlık 2 3" xfId="202"/>
    <cellStyle name="Başlık 2 4" xfId="203"/>
    <cellStyle name="Başlık 2 5" xfId="200"/>
    <cellStyle name="Başlık 3 2" xfId="205"/>
    <cellStyle name="Başlık 3 3" xfId="206"/>
    <cellStyle name="Başlık 3 4" xfId="207"/>
    <cellStyle name="Başlık 3 5" xfId="204"/>
    <cellStyle name="Başlık 4 2" xfId="209"/>
    <cellStyle name="Başlık 4 3" xfId="210"/>
    <cellStyle name="Başlık 4 4" xfId="211"/>
    <cellStyle name="Başlık 4 5" xfId="208"/>
    <cellStyle name="Binlik Ayracı 2" xfId="1"/>
    <cellStyle name="Binlik Ayracı 3" xfId="14"/>
    <cellStyle name="Binlik Ayracı 4" xfId="13"/>
    <cellStyle name="Çıkış 2" xfId="215"/>
    <cellStyle name="Çıkış 3" xfId="216"/>
    <cellStyle name="Çıkış 4" xfId="217"/>
    <cellStyle name="Çıkış 5" xfId="214"/>
    <cellStyle name="Comma 2" xfId="212"/>
    <cellStyle name="Comma 2 2" xfId="213"/>
    <cellStyle name="Giriş 2" xfId="219"/>
    <cellStyle name="Giriş 3" xfId="220"/>
    <cellStyle name="Giriş 4" xfId="221"/>
    <cellStyle name="Giriş 5" xfId="218"/>
    <cellStyle name="Hesaplama 2" xfId="223"/>
    <cellStyle name="Hesaplama 3" xfId="224"/>
    <cellStyle name="Hesaplama 4" xfId="225"/>
    <cellStyle name="Hesaplama 5" xfId="222"/>
    <cellStyle name="Hyperlink" xfId="2"/>
    <cellStyle name="İşaretli Hücre" xfId="20" builtinId="23" customBuiltin="1"/>
    <cellStyle name="İşaretli Hücre 2" xfId="226"/>
    <cellStyle name="İşaretli Hücre 3" xfId="227"/>
    <cellStyle name="İşaretli Hücre 4" xfId="228"/>
    <cellStyle name="İyi" xfId="16" builtinId="26" customBuiltin="1"/>
    <cellStyle name="İyi 2" xfId="229"/>
    <cellStyle name="İyi 3" xfId="230"/>
    <cellStyle name="İyi 4" xfId="231"/>
    <cellStyle name="İzlenen Köprü 2" xfId="232"/>
    <cellStyle name="Köprü 2" xfId="233"/>
    <cellStyle name="Köprü 3" xfId="234"/>
    <cellStyle name="Kötü" xfId="17" builtinId="27" customBuiltin="1"/>
    <cellStyle name="Kötü 2" xfId="235"/>
    <cellStyle name="Kötü 3" xfId="236"/>
    <cellStyle name="Kötü 4" xfId="237"/>
    <cellStyle name="Normal" xfId="0" builtinId="0"/>
    <cellStyle name="Normal 10" xfId="238"/>
    <cellStyle name="Normal 10 2" xfId="239"/>
    <cellStyle name="Normal 100" xfId="240"/>
    <cellStyle name="Normal 101" xfId="241"/>
    <cellStyle name="Normal 102" xfId="242"/>
    <cellStyle name="Normal 103" xfId="243"/>
    <cellStyle name="Normal 104" xfId="15"/>
    <cellStyle name="Normal 105" xfId="244"/>
    <cellStyle name="Normal 105 2" xfId="245"/>
    <cellStyle name="Normal 106" xfId="246"/>
    <cellStyle name="Normal 107" xfId="247"/>
    <cellStyle name="Normal 108" xfId="248"/>
    <cellStyle name="Normal 109" xfId="249"/>
    <cellStyle name="Normal 11" xfId="250"/>
    <cellStyle name="Normal 11 10" xfId="251"/>
    <cellStyle name="Normal 11 11" xfId="252"/>
    <cellStyle name="Normal 11 12" xfId="253"/>
    <cellStyle name="Normal 11 2" xfId="254"/>
    <cellStyle name="Normal 11 2 2" xfId="255"/>
    <cellStyle name="Normal 11 2 3" xfId="256"/>
    <cellStyle name="Normal 11 3" xfId="257"/>
    <cellStyle name="Normal 11 3 2" xfId="258"/>
    <cellStyle name="Normal 11 3 3" xfId="259"/>
    <cellStyle name="Normal 11 4" xfId="260"/>
    <cellStyle name="Normal 11 4 2" xfId="261"/>
    <cellStyle name="Normal 11 4 3" xfId="262"/>
    <cellStyle name="Normal 11 5" xfId="263"/>
    <cellStyle name="Normal 11 5 2" xfId="264"/>
    <cellStyle name="Normal 11 5 3" xfId="265"/>
    <cellStyle name="Normal 11 6" xfId="266"/>
    <cellStyle name="Normal 11 6 2" xfId="267"/>
    <cellStyle name="Normal 11 6 3" xfId="268"/>
    <cellStyle name="Normal 11 7" xfId="269"/>
    <cellStyle name="Normal 11 7 2" xfId="270"/>
    <cellStyle name="Normal 11 7 3" xfId="271"/>
    <cellStyle name="Normal 11 8" xfId="272"/>
    <cellStyle name="Normal 11 8 2" xfId="273"/>
    <cellStyle name="Normal 11 8 3" xfId="274"/>
    <cellStyle name="Normal 11 9" xfId="275"/>
    <cellStyle name="Normal 110" xfId="45"/>
    <cellStyle name="Normal 110 2" xfId="876"/>
    <cellStyle name="Normal 12" xfId="276"/>
    <cellStyle name="Normal 12 2" xfId="277"/>
    <cellStyle name="Normal 12 2 2" xfId="278"/>
    <cellStyle name="Normal 12 2 3" xfId="279"/>
    <cellStyle name="Normal 12 3" xfId="280"/>
    <cellStyle name="Normal 12 4" xfId="281"/>
    <cellStyle name="Normal 13" xfId="282"/>
    <cellStyle name="Normal 13 2" xfId="283"/>
    <cellStyle name="Normal 13 2 2" xfId="284"/>
    <cellStyle name="Normal 13 2 3" xfId="285"/>
    <cellStyle name="Normal 13 3" xfId="286"/>
    <cellStyle name="Normal 13 4" xfId="287"/>
    <cellStyle name="Normal 14" xfId="288"/>
    <cellStyle name="Normal 14 2" xfId="289"/>
    <cellStyle name="Normal 14 2 2" xfId="290"/>
    <cellStyle name="Normal 14 2 3" xfId="291"/>
    <cellStyle name="Normal 14 3" xfId="292"/>
    <cellStyle name="Normal 15" xfId="293"/>
    <cellStyle name="Normal 15 2" xfId="294"/>
    <cellStyle name="Normal 16" xfId="295"/>
    <cellStyle name="Normal 16 2" xfId="296"/>
    <cellStyle name="Normal 16 2 2" xfId="297"/>
    <cellStyle name="Normal 16 2 3" xfId="298"/>
    <cellStyle name="Normal 16 3" xfId="299"/>
    <cellStyle name="Normal 17" xfId="300"/>
    <cellStyle name="Normal 17 2" xfId="301"/>
    <cellStyle name="Normal 17 2 2" xfId="302"/>
    <cellStyle name="Normal 17 2 3" xfId="303"/>
    <cellStyle name="Normal 17 3" xfId="304"/>
    <cellStyle name="Normal 18" xfId="305"/>
    <cellStyle name="Normal 18 2" xfId="306"/>
    <cellStyle name="Normal 18 3" xfId="307"/>
    <cellStyle name="Normal 18 4" xfId="308"/>
    <cellStyle name="Normal 19" xfId="309"/>
    <cellStyle name="Normal 19 2" xfId="310"/>
    <cellStyle name="Normal 19 3" xfId="311"/>
    <cellStyle name="Normal 19 4" xfId="312"/>
    <cellStyle name="Normal 2" xfId="3"/>
    <cellStyle name="Normal 2 10" xfId="313"/>
    <cellStyle name="Normal 2 10 2" xfId="314"/>
    <cellStyle name="Normal 2 10 3" xfId="315"/>
    <cellStyle name="Normal 2 11" xfId="316"/>
    <cellStyle name="Normal 2 12" xfId="317"/>
    <cellStyle name="Normal 2 13" xfId="318"/>
    <cellStyle name="Normal 2 14" xfId="319"/>
    <cellStyle name="Normal 2 15" xfId="320"/>
    <cellStyle name="Normal 2 16" xfId="321"/>
    <cellStyle name="Normal 2 17" xfId="322"/>
    <cellStyle name="Normal 2 18" xfId="323"/>
    <cellStyle name="Normal 2 19" xfId="324"/>
    <cellStyle name="Normal 2 2" xfId="325"/>
    <cellStyle name="Normal 2 2 2" xfId="326"/>
    <cellStyle name="Normal 2 2 3" xfId="327"/>
    <cellStyle name="Normal 2 2 4" xfId="328"/>
    <cellStyle name="Normal 2 3" xfId="329"/>
    <cellStyle name="Normal 2 3 2" xfId="330"/>
    <cellStyle name="Normal 2 3 2 2" xfId="331"/>
    <cellStyle name="Normal 2 3 3" xfId="332"/>
    <cellStyle name="Normal 2 4" xfId="333"/>
    <cellStyle name="Normal 2 4 10" xfId="334"/>
    <cellStyle name="Normal 2 4 11" xfId="335"/>
    <cellStyle name="Normal 2 4 12" xfId="336"/>
    <cellStyle name="Normal 2 4 2" xfId="337"/>
    <cellStyle name="Normal 2 4 2 2" xfId="338"/>
    <cellStyle name="Normal 2 4 2 3" xfId="339"/>
    <cellStyle name="Normal 2 4 2 4" xfId="340"/>
    <cellStyle name="Normal 2 4 2 5" xfId="341"/>
    <cellStyle name="Normal 2 4 3" xfId="342"/>
    <cellStyle name="Normal 2 4 3 2" xfId="343"/>
    <cellStyle name="Normal 2 4 3 3" xfId="344"/>
    <cellStyle name="Normal 2 4 4" xfId="345"/>
    <cellStyle name="Normal 2 4 4 2" xfId="346"/>
    <cellStyle name="Normal 2 4 4 3" xfId="347"/>
    <cellStyle name="Normal 2 4 5" xfId="348"/>
    <cellStyle name="Normal 2 4 5 2" xfId="349"/>
    <cellStyle name="Normal 2 4 5 3" xfId="350"/>
    <cellStyle name="Normal 2 4 6" xfId="351"/>
    <cellStyle name="Normal 2 4 6 2" xfId="352"/>
    <cellStyle name="Normal 2 4 6 3" xfId="353"/>
    <cellStyle name="Normal 2 4 7" xfId="354"/>
    <cellStyle name="Normal 2 4 7 2" xfId="355"/>
    <cellStyle name="Normal 2 4 7 3" xfId="356"/>
    <cellStyle name="Normal 2 4 8" xfId="357"/>
    <cellStyle name="Normal 2 4 8 2" xfId="358"/>
    <cellStyle name="Normal 2 4 8 3" xfId="359"/>
    <cellStyle name="Normal 2 4 9" xfId="360"/>
    <cellStyle name="Normal 2 5" xfId="361"/>
    <cellStyle name="Normal 2 5 2" xfId="362"/>
    <cellStyle name="Normal 2 5 2 2" xfId="363"/>
    <cellStyle name="Normal 2 5 3" xfId="364"/>
    <cellStyle name="Normal 2 6" xfId="365"/>
    <cellStyle name="Normal 2 6 2" xfId="366"/>
    <cellStyle name="Normal 2 6 2 2" xfId="367"/>
    <cellStyle name="Normal 2 6 3" xfId="368"/>
    <cellStyle name="Normal 2 7" xfId="369"/>
    <cellStyle name="Normal 2 7 2" xfId="370"/>
    <cellStyle name="Normal 2 7 3" xfId="371"/>
    <cellStyle name="Normal 2 8" xfId="372"/>
    <cellStyle name="Normal 2 8 2" xfId="373"/>
    <cellStyle name="Normal 2 8 3" xfId="374"/>
    <cellStyle name="Normal 2 9" xfId="375"/>
    <cellStyle name="Normal 2 9 2" xfId="376"/>
    <cellStyle name="Normal 2 9 3" xfId="377"/>
    <cellStyle name="Normal 20" xfId="378"/>
    <cellStyle name="Normal 20 2" xfId="379"/>
    <cellStyle name="Normal 20 3" xfId="380"/>
    <cellStyle name="Normal 20 4" xfId="381"/>
    <cellStyle name="Normal 21" xfId="382"/>
    <cellStyle name="Normal 21 2" xfId="383"/>
    <cellStyle name="Normal 21 3" xfId="384"/>
    <cellStyle name="Normal 21 4" xfId="385"/>
    <cellStyle name="Normal 22" xfId="386"/>
    <cellStyle name="Normal 22 2" xfId="387"/>
    <cellStyle name="Normal 22 3" xfId="388"/>
    <cellStyle name="Normal 22 4" xfId="389"/>
    <cellStyle name="Normal 23" xfId="390"/>
    <cellStyle name="Normal 23 2" xfId="391"/>
    <cellStyle name="Normal 23 3" xfId="392"/>
    <cellStyle name="Normal 23 4" xfId="393"/>
    <cellStyle name="Normal 24" xfId="394"/>
    <cellStyle name="Normal 24 2" xfId="395"/>
    <cellStyle name="Normal 24 2 2" xfId="396"/>
    <cellStyle name="Normal 24 3" xfId="397"/>
    <cellStyle name="Normal 24 3 2" xfId="398"/>
    <cellStyle name="Normal 24 4" xfId="399"/>
    <cellStyle name="Normal 24 5" xfId="400"/>
    <cellStyle name="Normal 24 6" xfId="401"/>
    <cellStyle name="Normal 25" xfId="402"/>
    <cellStyle name="Normal 25 2" xfId="403"/>
    <cellStyle name="Normal 25 2 2" xfId="404"/>
    <cellStyle name="Normal 25 2 3" xfId="405"/>
    <cellStyle name="Normal 25 2 4" xfId="406"/>
    <cellStyle name="Normal 25 3" xfId="407"/>
    <cellStyle name="Normal 25 4" xfId="408"/>
    <cellStyle name="Normal 25 5" xfId="409"/>
    <cellStyle name="Normal 25 6" xfId="410"/>
    <cellStyle name="Normal 26" xfId="411"/>
    <cellStyle name="Normal 26 2" xfId="412"/>
    <cellStyle name="Normal 26 2 2" xfId="413"/>
    <cellStyle name="Normal 26 2 3" xfId="414"/>
    <cellStyle name="Normal 26 3" xfId="415"/>
    <cellStyle name="Normal 27" xfId="416"/>
    <cellStyle name="Normal 27 2" xfId="417"/>
    <cellStyle name="Normal 27 2 2" xfId="418"/>
    <cellStyle name="Normal 27 2 3" xfId="419"/>
    <cellStyle name="Normal 27 3" xfId="420"/>
    <cellStyle name="Normal 28" xfId="421"/>
    <cellStyle name="Normal 28 2" xfId="422"/>
    <cellStyle name="Normal 28 2 2" xfId="423"/>
    <cellStyle name="Normal 28 2 3" xfId="424"/>
    <cellStyle name="Normal 28 3" xfId="425"/>
    <cellStyle name="Normal 29" xfId="426"/>
    <cellStyle name="Normal 29 2" xfId="427"/>
    <cellStyle name="Normal 29 2 2" xfId="428"/>
    <cellStyle name="Normal 29 2 3" xfId="429"/>
    <cellStyle name="Normal 29 2 4" xfId="430"/>
    <cellStyle name="Normal 29 3" xfId="431"/>
    <cellStyle name="Normal 29 4" xfId="432"/>
    <cellStyle name="Normal 29 5" xfId="433"/>
    <cellStyle name="Normal 3" xfId="4"/>
    <cellStyle name="Normal 3 2" xfId="435"/>
    <cellStyle name="Normal 3 2 2" xfId="436"/>
    <cellStyle name="Normal 3 2 3" xfId="437"/>
    <cellStyle name="Normal 3 3" xfId="438"/>
    <cellStyle name="Normal 3 3 2" xfId="439"/>
    <cellStyle name="Normal 3 3 3" xfId="440"/>
    <cellStyle name="Normal 3 4" xfId="441"/>
    <cellStyle name="Normal 3 4 2" xfId="442"/>
    <cellStyle name="Normal 3 4 3" xfId="443"/>
    <cellStyle name="Normal 3 5" xfId="444"/>
    <cellStyle name="Normal 3 5 2" xfId="445"/>
    <cellStyle name="Normal 3 5 3" xfId="446"/>
    <cellStyle name="Normal 3 6" xfId="447"/>
    <cellStyle name="Normal 3 7" xfId="448"/>
    <cellStyle name="Normal 3 8" xfId="434"/>
    <cellStyle name="Normal 30" xfId="449"/>
    <cellStyle name="Normal 30 2" xfId="450"/>
    <cellStyle name="Normal 30 3" xfId="451"/>
    <cellStyle name="Normal 30 4" xfId="452"/>
    <cellStyle name="Normal 31" xfId="453"/>
    <cellStyle name="Normal 31 2" xfId="454"/>
    <cellStyle name="Normal 31 3" xfId="455"/>
    <cellStyle name="Normal 31 4" xfId="456"/>
    <cellStyle name="Normal 32" xfId="457"/>
    <cellStyle name="Normal 32 2" xfId="458"/>
    <cellStyle name="Normal 32 3" xfId="459"/>
    <cellStyle name="Normal 32 4" xfId="460"/>
    <cellStyle name="Normal 33" xfId="461"/>
    <cellStyle name="Normal 33 2" xfId="462"/>
    <cellStyle name="Normal 33 3" xfId="463"/>
    <cellStyle name="Normal 33 4" xfId="464"/>
    <cellStyle name="Normal 34" xfId="465"/>
    <cellStyle name="Normal 34 2" xfId="466"/>
    <cellStyle name="Normal 34 3" xfId="467"/>
    <cellStyle name="Normal 34 4" xfId="468"/>
    <cellStyle name="Normal 35" xfId="469"/>
    <cellStyle name="Normal 35 2" xfId="470"/>
    <cellStyle name="Normal 35 3" xfId="471"/>
    <cellStyle name="Normal 35 4" xfId="472"/>
    <cellStyle name="Normal 36" xfId="473"/>
    <cellStyle name="Normal 36 2" xfId="474"/>
    <cellStyle name="Normal 36 3" xfId="475"/>
    <cellStyle name="Normal 36 4" xfId="476"/>
    <cellStyle name="Normal 37" xfId="477"/>
    <cellStyle name="Normal 37 2" xfId="478"/>
    <cellStyle name="Normal 37 3" xfId="479"/>
    <cellStyle name="Normal 37 4" xfId="480"/>
    <cellStyle name="Normal 38" xfId="481"/>
    <cellStyle name="Normal 38 2" xfId="482"/>
    <cellStyle name="Normal 38 3" xfId="483"/>
    <cellStyle name="Normal 39" xfId="484"/>
    <cellStyle name="Normal 39 2" xfId="485"/>
    <cellStyle name="Normal 39 3" xfId="486"/>
    <cellStyle name="Normal 4" xfId="487"/>
    <cellStyle name="Normal 4 2" xfId="488"/>
    <cellStyle name="Normal 4 2 2" xfId="5"/>
    <cellStyle name="Normal 4 2 2 2" xfId="6"/>
    <cellStyle name="Normal 4 2_25.İL-EMOD-Öncelikli Yaşam" xfId="489"/>
    <cellStyle name="Normal 4 3" xfId="490"/>
    <cellStyle name="Normal 4 3 10" xfId="491"/>
    <cellStyle name="Normal 4 3 10 2" xfId="492"/>
    <cellStyle name="Normal 4 3 10 3" xfId="493"/>
    <cellStyle name="Normal 4 3 11" xfId="494"/>
    <cellStyle name="Normal 4 3 12" xfId="495"/>
    <cellStyle name="Normal 4 3 13" xfId="496"/>
    <cellStyle name="Normal 4 3 2" xfId="497"/>
    <cellStyle name="Normal 4 3 2 10" xfId="498"/>
    <cellStyle name="Normal 4 3 2 11" xfId="499"/>
    <cellStyle name="Normal 4 3 2 2" xfId="500"/>
    <cellStyle name="Normal 4 3 2 2 2" xfId="501"/>
    <cellStyle name="Normal 4 3 2 2 3" xfId="502"/>
    <cellStyle name="Normal 4 3 2 2 4" xfId="503"/>
    <cellStyle name="Normal 4 3 2 3" xfId="504"/>
    <cellStyle name="Normal 4 3 2 3 2" xfId="505"/>
    <cellStyle name="Normal 4 3 2 3 3" xfId="506"/>
    <cellStyle name="Normal 4 3 2 4" xfId="507"/>
    <cellStyle name="Normal 4 3 2 4 2" xfId="508"/>
    <cellStyle name="Normal 4 3 2 4 3" xfId="509"/>
    <cellStyle name="Normal 4 3 2 5" xfId="510"/>
    <cellStyle name="Normal 4 3 2 5 2" xfId="511"/>
    <cellStyle name="Normal 4 3 2 5 3" xfId="512"/>
    <cellStyle name="Normal 4 3 2 6" xfId="513"/>
    <cellStyle name="Normal 4 3 2 6 2" xfId="514"/>
    <cellStyle name="Normal 4 3 2 6 3" xfId="515"/>
    <cellStyle name="Normal 4 3 2 7" xfId="516"/>
    <cellStyle name="Normal 4 3 2 7 2" xfId="517"/>
    <cellStyle name="Normal 4 3 2 7 3" xfId="518"/>
    <cellStyle name="Normal 4 3 2 8" xfId="519"/>
    <cellStyle name="Normal 4 3 2 8 2" xfId="520"/>
    <cellStyle name="Normal 4 3 2 8 3" xfId="521"/>
    <cellStyle name="Normal 4 3 2 9" xfId="522"/>
    <cellStyle name="Normal 4 3 3" xfId="523"/>
    <cellStyle name="Normal 4 3 3 2" xfId="524"/>
    <cellStyle name="Normal 4 3 3 3" xfId="525"/>
    <cellStyle name="Normal 4 3 3 4" xfId="526"/>
    <cellStyle name="Normal 4 3 4" xfId="527"/>
    <cellStyle name="Normal 4 3 4 10" xfId="528"/>
    <cellStyle name="Normal 4 3 4 11" xfId="529"/>
    <cellStyle name="Normal 4 3 4 2" xfId="530"/>
    <cellStyle name="Normal 4 3 4 2 2" xfId="531"/>
    <cellStyle name="Normal 4 3 4 2 3" xfId="532"/>
    <cellStyle name="Normal 4 3 4 2 4" xfId="533"/>
    <cellStyle name="Normal 4 3 4 3" xfId="534"/>
    <cellStyle name="Normal 4 3 4 3 2" xfId="535"/>
    <cellStyle name="Normal 4 3 4 3 3" xfId="536"/>
    <cellStyle name="Normal 4 3 4 4" xfId="537"/>
    <cellStyle name="Normal 4 3 4 4 2" xfId="538"/>
    <cellStyle name="Normal 4 3 4 4 3" xfId="539"/>
    <cellStyle name="Normal 4 3 4 5" xfId="540"/>
    <cellStyle name="Normal 4 3 4 5 2" xfId="541"/>
    <cellStyle name="Normal 4 3 4 5 3" xfId="542"/>
    <cellStyle name="Normal 4 3 4 6" xfId="543"/>
    <cellStyle name="Normal 4 3 4 6 2" xfId="544"/>
    <cellStyle name="Normal 4 3 4 6 3" xfId="545"/>
    <cellStyle name="Normal 4 3 4 7" xfId="546"/>
    <cellStyle name="Normal 4 3 4 7 2" xfId="547"/>
    <cellStyle name="Normal 4 3 4 7 3" xfId="548"/>
    <cellStyle name="Normal 4 3 4 8" xfId="549"/>
    <cellStyle name="Normal 4 3 4 8 2" xfId="550"/>
    <cellStyle name="Normal 4 3 4 8 3" xfId="551"/>
    <cellStyle name="Normal 4 3 4 9" xfId="552"/>
    <cellStyle name="Normal 4 3 5" xfId="553"/>
    <cellStyle name="Normal 4 3 5 2" xfId="554"/>
    <cellStyle name="Normal 4 3 5 3" xfId="555"/>
    <cellStyle name="Normal 4 3 5 4" xfId="556"/>
    <cellStyle name="Normal 4 3 6" xfId="557"/>
    <cellStyle name="Normal 4 3 6 2" xfId="558"/>
    <cellStyle name="Normal 4 3 6 3" xfId="559"/>
    <cellStyle name="Normal 4 3 7" xfId="560"/>
    <cellStyle name="Normal 4 3 7 2" xfId="561"/>
    <cellStyle name="Normal 4 3 7 3" xfId="562"/>
    <cellStyle name="Normal 4 3 8" xfId="563"/>
    <cellStyle name="Normal 4 3 8 2" xfId="564"/>
    <cellStyle name="Normal 4 3 8 3" xfId="565"/>
    <cellStyle name="Normal 4 3 9" xfId="566"/>
    <cellStyle name="Normal 4 3 9 2" xfId="567"/>
    <cellStyle name="Normal 4 3 9 3" xfId="568"/>
    <cellStyle name="Normal 4 4" xfId="569"/>
    <cellStyle name="Normal 4 5" xfId="570"/>
    <cellStyle name="Normal 4_25.İL-EMOD-Öncelikli Yaşam" xfId="571"/>
    <cellStyle name="Normal 40" xfId="572"/>
    <cellStyle name="Normal 40 2" xfId="573"/>
    <cellStyle name="Normal 40 3" xfId="574"/>
    <cellStyle name="Normal 41" xfId="575"/>
    <cellStyle name="Normal 41 2" xfId="576"/>
    <cellStyle name="Normal 41 3" xfId="577"/>
    <cellStyle name="Normal 42" xfId="578"/>
    <cellStyle name="Normal 42 2" xfId="579"/>
    <cellStyle name="Normal 42 3" xfId="580"/>
    <cellStyle name="Normal 43" xfId="581"/>
    <cellStyle name="Normal 43 2" xfId="582"/>
    <cellStyle name="Normal 43 3" xfId="583"/>
    <cellStyle name="Normal 44" xfId="584"/>
    <cellStyle name="Normal 44 2" xfId="585"/>
    <cellStyle name="Normal 44 3" xfId="586"/>
    <cellStyle name="Normal 45" xfId="587"/>
    <cellStyle name="Normal 45 2" xfId="588"/>
    <cellStyle name="Normal 45 3" xfId="589"/>
    <cellStyle name="Normal 46" xfId="590"/>
    <cellStyle name="Normal 46 2" xfId="591"/>
    <cellStyle name="Normal 46 3" xfId="592"/>
    <cellStyle name="Normal 47" xfId="593"/>
    <cellStyle name="Normal 47 2" xfId="594"/>
    <cellStyle name="Normal 47 3" xfId="595"/>
    <cellStyle name="Normal 48" xfId="596"/>
    <cellStyle name="Normal 48 2" xfId="597"/>
    <cellStyle name="Normal 48 3" xfId="598"/>
    <cellStyle name="Normal 49" xfId="599"/>
    <cellStyle name="Normal 49 2" xfId="600"/>
    <cellStyle name="Normal 49 3" xfId="601"/>
    <cellStyle name="Normal 5" xfId="602"/>
    <cellStyle name="Normal 5 2" xfId="603"/>
    <cellStyle name="Normal 5 3" xfId="604"/>
    <cellStyle name="Normal 5 4" xfId="605"/>
    <cellStyle name="Normal 5 5" xfId="606"/>
    <cellStyle name="Normal 5 6" xfId="607"/>
    <cellStyle name="Normal 5 7" xfId="608"/>
    <cellStyle name="Normal 50" xfId="609"/>
    <cellStyle name="Normal 50 2" xfId="610"/>
    <cellStyle name="Normal 50 3" xfId="611"/>
    <cellStyle name="Normal 51" xfId="612"/>
    <cellStyle name="Normal 51 2" xfId="613"/>
    <cellStyle name="Normal 51 3" xfId="614"/>
    <cellStyle name="Normal 52" xfId="615"/>
    <cellStyle name="Normal 52 2" xfId="616"/>
    <cellStyle name="Normal 52 3" xfId="617"/>
    <cellStyle name="Normal 53" xfId="618"/>
    <cellStyle name="Normal 53 2" xfId="619"/>
    <cellStyle name="Normal 53 3" xfId="620"/>
    <cellStyle name="Normal 54" xfId="621"/>
    <cellStyle name="Normal 54 2" xfId="622"/>
    <cellStyle name="Normal 54 3" xfId="623"/>
    <cellStyle name="Normal 55" xfId="624"/>
    <cellStyle name="Normal 55 2" xfId="625"/>
    <cellStyle name="Normal 55 3" xfId="626"/>
    <cellStyle name="Normal 56" xfId="627"/>
    <cellStyle name="Normal 56 2" xfId="628"/>
    <cellStyle name="Normal 56 3" xfId="629"/>
    <cellStyle name="Normal 57" xfId="630"/>
    <cellStyle name="Normal 57 2" xfId="631"/>
    <cellStyle name="Normal 57 3" xfId="632"/>
    <cellStyle name="Normal 58" xfId="633"/>
    <cellStyle name="Normal 58 2" xfId="634"/>
    <cellStyle name="Normal 58 3" xfId="635"/>
    <cellStyle name="Normal 59" xfId="636"/>
    <cellStyle name="Normal 59 2" xfId="637"/>
    <cellStyle name="Normal 59 3" xfId="638"/>
    <cellStyle name="Normal 6" xfId="639"/>
    <cellStyle name="Normal 6 10" xfId="640"/>
    <cellStyle name="Normal 6 11" xfId="641"/>
    <cellStyle name="Normal 6 12" xfId="642"/>
    <cellStyle name="Normal 6 2" xfId="643"/>
    <cellStyle name="Normal 6 2 2" xfId="644"/>
    <cellStyle name="Normal 6 2 3" xfId="645"/>
    <cellStyle name="Normal 6 2 4" xfId="646"/>
    <cellStyle name="Normal 6 3" xfId="647"/>
    <cellStyle name="Normal 6 3 2" xfId="648"/>
    <cellStyle name="Normal 6 3 3" xfId="649"/>
    <cellStyle name="Normal 6 3 4" xfId="650"/>
    <cellStyle name="Normal 6 4" xfId="651"/>
    <cellStyle name="Normal 6 4 2" xfId="652"/>
    <cellStyle name="Normal 6 4 3" xfId="653"/>
    <cellStyle name="Normal 6 4 4" xfId="654"/>
    <cellStyle name="Normal 6 5" xfId="655"/>
    <cellStyle name="Normal 6 5 2" xfId="656"/>
    <cellStyle name="Normal 6 5 3" xfId="657"/>
    <cellStyle name="Normal 6 6" xfId="658"/>
    <cellStyle name="Normal 6 6 2" xfId="659"/>
    <cellStyle name="Normal 6 6 2 2" xfId="660"/>
    <cellStyle name="Normal 6 6 2 3" xfId="661"/>
    <cellStyle name="Normal 6 6 3" xfId="662"/>
    <cellStyle name="Normal 6 6 4" xfId="663"/>
    <cellStyle name="Normal 6 7" xfId="664"/>
    <cellStyle name="Normal 6 7 2" xfId="665"/>
    <cellStyle name="Normal 6 7 3" xfId="666"/>
    <cellStyle name="Normal 6 8" xfId="667"/>
    <cellStyle name="Normal 6 8 2" xfId="668"/>
    <cellStyle name="Normal 6 8 3" xfId="669"/>
    <cellStyle name="Normal 6 9" xfId="670"/>
    <cellStyle name="Normal 60" xfId="671"/>
    <cellStyle name="Normal 60 2" xfId="672"/>
    <cellStyle name="Normal 60 3" xfId="673"/>
    <cellStyle name="Normal 61" xfId="674"/>
    <cellStyle name="Normal 61 2" xfId="675"/>
    <cellStyle name="Normal 61 3" xfId="676"/>
    <cellStyle name="Normal 62" xfId="677"/>
    <cellStyle name="Normal 62 2" xfId="678"/>
    <cellStyle name="Normal 62 3" xfId="679"/>
    <cellStyle name="Normal 63" xfId="680"/>
    <cellStyle name="Normal 63 2" xfId="681"/>
    <cellStyle name="Normal 63 3" xfId="682"/>
    <cellStyle name="Normal 64" xfId="683"/>
    <cellStyle name="Normal 65" xfId="684"/>
    <cellStyle name="Normal 65 2" xfId="685"/>
    <cellStyle name="Normal 65 3" xfId="686"/>
    <cellStyle name="Normal 66" xfId="687"/>
    <cellStyle name="Normal 66 2" xfId="688"/>
    <cellStyle name="Normal 66 3" xfId="689"/>
    <cellStyle name="Normal 67" xfId="690"/>
    <cellStyle name="Normal 67 2" xfId="691"/>
    <cellStyle name="Normal 67 3" xfId="692"/>
    <cellStyle name="Normal 68" xfId="693"/>
    <cellStyle name="Normal 68 2" xfId="694"/>
    <cellStyle name="Normal 68 3" xfId="695"/>
    <cellStyle name="Normal 69" xfId="696"/>
    <cellStyle name="Normal 69 2" xfId="697"/>
    <cellStyle name="Normal 69 3" xfId="698"/>
    <cellStyle name="Normal 7" xfId="699"/>
    <cellStyle name="Normal 7 2" xfId="700"/>
    <cellStyle name="Normal 70" xfId="701"/>
    <cellStyle name="Normal 70 2" xfId="702"/>
    <cellStyle name="Normal 70 3" xfId="703"/>
    <cellStyle name="Normal 71" xfId="704"/>
    <cellStyle name="Normal 71 2" xfId="705"/>
    <cellStyle name="Normal 71 3" xfId="706"/>
    <cellStyle name="Normal 72" xfId="707"/>
    <cellStyle name="Normal 72 2" xfId="708"/>
    <cellStyle name="Normal 72 3" xfId="709"/>
    <cellStyle name="Normal 73" xfId="710"/>
    <cellStyle name="Normal 73 2" xfId="711"/>
    <cellStyle name="Normal 73 3" xfId="712"/>
    <cellStyle name="Normal 74" xfId="713"/>
    <cellStyle name="Normal 74 2" xfId="714"/>
    <cellStyle name="Normal 74 3" xfId="715"/>
    <cellStyle name="Normal 75" xfId="716"/>
    <cellStyle name="Normal 75 2" xfId="717"/>
    <cellStyle name="Normal 75 3" xfId="718"/>
    <cellStyle name="Normal 76" xfId="719"/>
    <cellStyle name="Normal 76 2" xfId="720"/>
    <cellStyle name="Normal 76 3" xfId="721"/>
    <cellStyle name="Normal 77" xfId="722"/>
    <cellStyle name="Normal 77 2" xfId="723"/>
    <cellStyle name="Normal 77 3" xfId="724"/>
    <cellStyle name="Normal 78" xfId="725"/>
    <cellStyle name="Normal 78 2" xfId="726"/>
    <cellStyle name="Normal 78 3" xfId="727"/>
    <cellStyle name="Normal 79" xfId="728"/>
    <cellStyle name="Normal 79 2" xfId="729"/>
    <cellStyle name="Normal 79 3" xfId="730"/>
    <cellStyle name="Normal 8" xfId="731"/>
    <cellStyle name="Normal 8 2" xfId="732"/>
    <cellStyle name="Normal 80" xfId="733"/>
    <cellStyle name="Normal 80 2" xfId="734"/>
    <cellStyle name="Normal 80 3" xfId="735"/>
    <cellStyle name="Normal 81" xfId="736"/>
    <cellStyle name="Normal 81 2" xfId="737"/>
    <cellStyle name="Normal 81 3" xfId="738"/>
    <cellStyle name="Normal 82" xfId="739"/>
    <cellStyle name="Normal 82 2" xfId="740"/>
    <cellStyle name="Normal 82 3" xfId="741"/>
    <cellStyle name="Normal 83" xfId="742"/>
    <cellStyle name="Normal 83 2" xfId="743"/>
    <cellStyle name="Normal 83 3" xfId="744"/>
    <cellStyle name="Normal 84" xfId="745"/>
    <cellStyle name="Normal 84 2" xfId="746"/>
    <cellStyle name="Normal 84 3" xfId="747"/>
    <cellStyle name="Normal 85" xfId="748"/>
    <cellStyle name="Normal 85 2" xfId="749"/>
    <cellStyle name="Normal 85 3" xfId="750"/>
    <cellStyle name="Normal 86" xfId="751"/>
    <cellStyle name="Normal 86 2" xfId="752"/>
    <cellStyle name="Normal 86 3" xfId="753"/>
    <cellStyle name="Normal 87" xfId="754"/>
    <cellStyle name="Normal 87 2" xfId="755"/>
    <cellStyle name="Normal 87 3" xfId="756"/>
    <cellStyle name="Normal 88" xfId="757"/>
    <cellStyle name="Normal 88 2" xfId="758"/>
    <cellStyle name="Normal 88 3" xfId="759"/>
    <cellStyle name="Normal 89" xfId="760"/>
    <cellStyle name="Normal 89 2" xfId="761"/>
    <cellStyle name="Normal 89 3" xfId="762"/>
    <cellStyle name="Normal 9" xfId="763"/>
    <cellStyle name="Normal 9 2" xfId="764"/>
    <cellStyle name="Normal 9 2 2" xfId="765"/>
    <cellStyle name="Normal 9 2 3" xfId="766"/>
    <cellStyle name="Normal 9 3" xfId="767"/>
    <cellStyle name="Normal 9 4" xfId="768"/>
    <cellStyle name="Normal 90" xfId="769"/>
    <cellStyle name="Normal 90 2" xfId="770"/>
    <cellStyle name="Normal 90 3" xfId="771"/>
    <cellStyle name="Normal 91" xfId="772"/>
    <cellStyle name="Normal 91 2" xfId="773"/>
    <cellStyle name="Normal 91 3" xfId="774"/>
    <cellStyle name="Normal 92" xfId="775"/>
    <cellStyle name="Normal 92 2" xfId="776"/>
    <cellStyle name="Normal 92 3" xfId="777"/>
    <cellStyle name="Normal 93" xfId="778"/>
    <cellStyle name="Normal 93 2" xfId="779"/>
    <cellStyle name="Normal 93 3" xfId="780"/>
    <cellStyle name="Normal 94" xfId="781"/>
    <cellStyle name="Normal 94 2" xfId="782"/>
    <cellStyle name="Normal 94 3" xfId="783"/>
    <cellStyle name="Normal 95" xfId="784"/>
    <cellStyle name="Normal 95 2" xfId="785"/>
    <cellStyle name="Normal 95 3" xfId="786"/>
    <cellStyle name="Normal 96" xfId="787"/>
    <cellStyle name="Normal 96 2" xfId="788"/>
    <cellStyle name="Normal 96 3" xfId="789"/>
    <cellStyle name="Normal 97" xfId="790"/>
    <cellStyle name="Normal 97 2" xfId="791"/>
    <cellStyle name="Normal 97 3" xfId="792"/>
    <cellStyle name="Normal 98" xfId="793"/>
    <cellStyle name="Normal 98 2" xfId="794"/>
    <cellStyle name="Normal 98 3" xfId="795"/>
    <cellStyle name="Normal 99" xfId="796"/>
    <cellStyle name="Normal_MYÖ2" xfId="7"/>
    <cellStyle name="Normal_Sayfa2" xfId="8"/>
    <cellStyle name="Normal_TABLO-69" xfId="9"/>
    <cellStyle name="Not 2" xfId="798"/>
    <cellStyle name="Not 3" xfId="799"/>
    <cellStyle name="Not 3 2" xfId="800"/>
    <cellStyle name="Not 3_25.İL-EMOD-Öncelikli Yaşam" xfId="801"/>
    <cellStyle name="Not 4" xfId="802"/>
    <cellStyle name="Nötr" xfId="18" builtinId="28" customBuiltin="1"/>
    <cellStyle name="Nötr 2" xfId="803"/>
    <cellStyle name="Nötr 3" xfId="804"/>
    <cellStyle name="Nötr 4" xfId="805"/>
    <cellStyle name="Stil 1" xfId="806"/>
    <cellStyle name="Toplam 2" xfId="808"/>
    <cellStyle name="Toplam 3" xfId="809"/>
    <cellStyle name="Toplam 4" xfId="810"/>
    <cellStyle name="Toplam 5" xfId="807"/>
    <cellStyle name="Uyarı Metni" xfId="21" builtinId="11" customBuiltin="1"/>
    <cellStyle name="Uyarı Metni 2" xfId="811"/>
    <cellStyle name="Uyarı Metni 3" xfId="812"/>
    <cellStyle name="Uyarı Metni 4" xfId="813"/>
    <cellStyle name="Virgül" xfId="10" builtinId="3"/>
    <cellStyle name="Virgül 2" xfId="815"/>
    <cellStyle name="Virgül 2 2" xfId="11"/>
    <cellStyle name="Virgül 3" xfId="816"/>
    <cellStyle name="Virgül 3 2" xfId="817"/>
    <cellStyle name="Virgül 4" xfId="818"/>
    <cellStyle name="Virgül 4 2" xfId="819"/>
    <cellStyle name="Virgül 5" xfId="820"/>
    <cellStyle name="Virgül 6" xfId="821"/>
    <cellStyle name="Virgül 7" xfId="814"/>
    <cellStyle name="Virgül 7 2" xfId="877"/>
    <cellStyle name="Vurgu1 2" xfId="823"/>
    <cellStyle name="Vurgu1 3" xfId="824"/>
    <cellStyle name="Vurgu1 4" xfId="825"/>
    <cellStyle name="Vurgu1 5" xfId="822"/>
    <cellStyle name="Vurgu2" xfId="23" builtinId="33" customBuiltin="1"/>
    <cellStyle name="Vurgu2 2" xfId="826"/>
    <cellStyle name="Vurgu2 3" xfId="827"/>
    <cellStyle name="Vurgu2 4" xfId="828"/>
    <cellStyle name="Vurgu3" xfId="26" builtinId="37" customBuiltin="1"/>
    <cellStyle name="Vurgu3 2" xfId="829"/>
    <cellStyle name="Vurgu3 3" xfId="830"/>
    <cellStyle name="Vurgu3 4" xfId="831"/>
    <cellStyle name="Vurgu4 2" xfId="833"/>
    <cellStyle name="Vurgu4 3" xfId="834"/>
    <cellStyle name="Vurgu4 4" xfId="835"/>
    <cellStyle name="Vurgu4 5" xfId="832"/>
    <cellStyle name="Vurgu5" xfId="27" builtinId="45" customBuiltin="1"/>
    <cellStyle name="Vurgu5 2" xfId="836"/>
    <cellStyle name="Vurgu5 3" xfId="837"/>
    <cellStyle name="Vurgu5 4" xfId="838"/>
    <cellStyle name="Vurgu6" xfId="29" builtinId="49" customBuiltin="1"/>
    <cellStyle name="Vurgu6 2" xfId="839"/>
    <cellStyle name="Vurgu6 3" xfId="840"/>
    <cellStyle name="Vurgu6 4" xfId="841"/>
    <cellStyle name="Yüzde" xfId="12" builtinId="5"/>
    <cellStyle name="Yüzde 2" xfId="842"/>
    <cellStyle name="Yüzde 2 2" xfId="843"/>
    <cellStyle name="Yüzde 2 3" xfId="844"/>
    <cellStyle name="Yüzde 3" xfId="845"/>
    <cellStyle name="Yüzde 4" xfId="846"/>
    <cellStyle name="Yüzde 4 2" xfId="8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'4c_İl_Cinsiyet'!$R$2:$R$16</c:f>
              <c:strCache>
                <c:ptCount val="15"/>
                <c:pt idx="0">
                  <c:v>ERZURUM   </c:v>
                </c:pt>
                <c:pt idx="1">
                  <c:v>YOZGAT    </c:v>
                </c:pt>
                <c:pt idx="2">
                  <c:v>MUŞ       </c:v>
                </c:pt>
                <c:pt idx="3">
                  <c:v>GÜMÜŞHANE </c:v>
                </c:pt>
                <c:pt idx="4">
                  <c:v>MARDİN    </c:v>
                </c:pt>
                <c:pt idx="5">
                  <c:v>ÇANKIRI   </c:v>
                </c:pt>
                <c:pt idx="6">
                  <c:v>BATMAN    </c:v>
                </c:pt>
                <c:pt idx="7">
                  <c:v>ERZİNCAN  </c:v>
                </c:pt>
                <c:pt idx="8">
                  <c:v>BİTLİS    </c:v>
                </c:pt>
                <c:pt idx="9">
                  <c:v>BAYBURT   </c:v>
                </c:pt>
                <c:pt idx="10">
                  <c:v>TUNCELİ   </c:v>
                </c:pt>
                <c:pt idx="11">
                  <c:v>BİNGÖL    </c:v>
                </c:pt>
                <c:pt idx="12">
                  <c:v>SİİRT     </c:v>
                </c:pt>
                <c:pt idx="13">
                  <c:v>ŞIRNAK    </c:v>
                </c:pt>
                <c:pt idx="14">
                  <c:v>HAKKARİ   </c:v>
                </c:pt>
              </c:strCache>
            </c:strRef>
          </c:cat>
          <c:val>
            <c:numRef>
              <c:f>'4c_İl_Cinsiyet'!$S$2:$S$16</c:f>
              <c:numCache>
                <c:formatCode>0.0%</c:formatCode>
                <c:ptCount val="15"/>
                <c:pt idx="0">
                  <c:v>0.25892787676028944</c:v>
                </c:pt>
                <c:pt idx="1">
                  <c:v>0.25855798031664529</c:v>
                </c:pt>
                <c:pt idx="2">
                  <c:v>0.25173505828448217</c:v>
                </c:pt>
                <c:pt idx="3">
                  <c:v>0.25118291199134785</c:v>
                </c:pt>
                <c:pt idx="4">
                  <c:v>0.24644939452833009</c:v>
                </c:pt>
                <c:pt idx="5">
                  <c:v>0.24307755185450086</c:v>
                </c:pt>
                <c:pt idx="6">
                  <c:v>0.24182171335105296</c:v>
                </c:pt>
                <c:pt idx="7">
                  <c:v>0.23988195615514335</c:v>
                </c:pt>
                <c:pt idx="8">
                  <c:v>0.21344275637547477</c:v>
                </c:pt>
                <c:pt idx="9">
                  <c:v>0.21245716589397298</c:v>
                </c:pt>
                <c:pt idx="10">
                  <c:v>0.20780246913580247</c:v>
                </c:pt>
                <c:pt idx="11">
                  <c:v>0.20254057868736769</c:v>
                </c:pt>
                <c:pt idx="12">
                  <c:v>0.20009010168618871</c:v>
                </c:pt>
                <c:pt idx="13">
                  <c:v>0.18595256710972113</c:v>
                </c:pt>
                <c:pt idx="14">
                  <c:v>0.13629388068290813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18784"/>
        <c:axId val="195961216"/>
      </c:barChart>
      <c:catAx>
        <c:axId val="20531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5961216"/>
        <c:crosses val="autoZero"/>
        <c:auto val="1"/>
        <c:lblAlgn val="ctr"/>
        <c:lblOffset val="100"/>
        <c:noMultiLvlLbl val="0"/>
      </c:catAx>
      <c:valAx>
        <c:axId val="195961216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20531878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638175</xdr:colOff>
      <xdr:row>1</xdr:row>
      <xdr:rowOff>0</xdr:rowOff>
    </xdr:from>
    <xdr:to>
      <xdr:col>24</xdr:col>
      <xdr:colOff>590550</xdr:colOff>
      <xdr:row>23</xdr:row>
      <xdr:rowOff>114300</xdr:rowOff>
    </xdr:to>
    <xdr:graphicFrame macro="">
      <xdr:nvGraphicFramePr>
        <xdr:cNvPr id="17496" name="2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87"/>
  <sheetViews>
    <sheetView workbookViewId="0">
      <selection activeCell="M4" sqref="M4"/>
    </sheetView>
  </sheetViews>
  <sheetFormatPr defaultColWidth="9.140625" defaultRowHeight="15"/>
  <cols>
    <col min="1" max="1" width="7.42578125" style="19" bestFit="1" customWidth="1"/>
    <col min="2" max="2" width="18.28515625" style="19" customWidth="1"/>
    <col min="3" max="3" width="20.28515625" style="19" customWidth="1"/>
    <col min="4" max="4" width="15.140625" style="19" bestFit="1" customWidth="1"/>
    <col min="5" max="5" width="13.85546875" style="19" customWidth="1"/>
    <col min="6" max="6" width="23.5703125" style="19" customWidth="1"/>
    <col min="7" max="7" width="25.85546875" style="19" customWidth="1"/>
    <col min="8" max="8" width="21.140625" style="19" customWidth="1"/>
    <col min="9" max="9" width="22.5703125" style="30" customWidth="1"/>
    <col min="10" max="10" width="8.140625" style="19" bestFit="1" customWidth="1"/>
    <col min="11" max="11" width="23.7109375" style="19" bestFit="1" customWidth="1"/>
    <col min="12" max="16384" width="9.140625" style="19"/>
  </cols>
  <sheetData>
    <row r="1" spans="1:11" ht="56.25" customHeight="1" thickBot="1">
      <c r="A1" s="58" t="s">
        <v>0</v>
      </c>
      <c r="B1" s="57" t="s">
        <v>267</v>
      </c>
      <c r="C1" s="57" t="s">
        <v>268</v>
      </c>
      <c r="D1" s="57" t="s">
        <v>269</v>
      </c>
      <c r="E1" s="57" t="s">
        <v>270</v>
      </c>
      <c r="F1" s="57" t="s">
        <v>271</v>
      </c>
      <c r="G1" s="57" t="s">
        <v>272</v>
      </c>
      <c r="H1" s="58" t="s">
        <v>273</v>
      </c>
      <c r="I1" s="57" t="s">
        <v>274</v>
      </c>
      <c r="J1" s="59" t="s">
        <v>275</v>
      </c>
      <c r="K1" s="60" t="s">
        <v>276</v>
      </c>
    </row>
    <row r="2" spans="1:11">
      <c r="A2" s="92">
        <v>39448</v>
      </c>
      <c r="B2" s="43">
        <v>8449577</v>
      </c>
      <c r="C2" s="48">
        <v>3124938</v>
      </c>
      <c r="D2" s="43">
        <v>2188537</v>
      </c>
      <c r="E2" s="43">
        <v>13763052</v>
      </c>
      <c r="F2" s="44"/>
      <c r="G2" s="43"/>
      <c r="H2" s="54"/>
      <c r="I2" s="44">
        <v>14051941</v>
      </c>
      <c r="J2" s="49">
        <f>E2/$E$2*100</f>
        <v>100</v>
      </c>
      <c r="K2" s="55">
        <f>I2/$I$2*100</f>
        <v>100</v>
      </c>
    </row>
    <row r="3" spans="1:11">
      <c r="A3" s="92">
        <v>39479</v>
      </c>
      <c r="B3" s="43">
        <v>8474374</v>
      </c>
      <c r="C3" s="48">
        <v>3120508</v>
      </c>
      <c r="D3" s="43">
        <v>2187729</v>
      </c>
      <c r="E3" s="43">
        <v>13782611</v>
      </c>
      <c r="F3" s="44"/>
      <c r="G3" s="43"/>
      <c r="H3" s="54"/>
      <c r="I3" s="44">
        <v>14111887</v>
      </c>
      <c r="J3" s="49">
        <f t="shared" ref="J3:J66" si="0">E3/$E$2*100</f>
        <v>100.14211237449369</v>
      </c>
      <c r="K3" s="55">
        <f t="shared" ref="K3:K66" si="1">I3/$I$2*100</f>
        <v>100.42660298673329</v>
      </c>
    </row>
    <row r="4" spans="1:11">
      <c r="A4" s="92">
        <v>39508</v>
      </c>
      <c r="B4" s="43">
        <v>8704188</v>
      </c>
      <c r="C4" s="48">
        <v>3114771</v>
      </c>
      <c r="D4" s="43">
        <v>2186579</v>
      </c>
      <c r="E4" s="43">
        <v>14005538</v>
      </c>
      <c r="F4" s="44">
        <v>8867997</v>
      </c>
      <c r="G4" s="43"/>
      <c r="H4" s="50">
        <v>2180893</v>
      </c>
      <c r="I4" s="44">
        <v>14155289</v>
      </c>
      <c r="J4" s="49">
        <f t="shared" si="0"/>
        <v>101.76186212186076</v>
      </c>
      <c r="K4" s="55">
        <f t="shared" si="1"/>
        <v>100.73547134876242</v>
      </c>
    </row>
    <row r="5" spans="1:11">
      <c r="A5" s="92">
        <v>39539</v>
      </c>
      <c r="B5" s="43">
        <v>10097779</v>
      </c>
      <c r="C5" s="48">
        <v>3116223</v>
      </c>
      <c r="D5" s="43">
        <v>2188698</v>
      </c>
      <c r="E5" s="43">
        <v>15402700</v>
      </c>
      <c r="F5" s="44">
        <v>10235364</v>
      </c>
      <c r="G5" s="43">
        <v>3100135</v>
      </c>
      <c r="H5" s="50">
        <v>2184815</v>
      </c>
      <c r="I5" s="44">
        <v>15442620</v>
      </c>
      <c r="J5" s="49">
        <f t="shared" si="0"/>
        <v>111.91340409089496</v>
      </c>
      <c r="K5" s="55">
        <f t="shared" si="1"/>
        <v>109.89670395000948</v>
      </c>
    </row>
    <row r="6" spans="1:11">
      <c r="A6" s="92">
        <v>39569</v>
      </c>
      <c r="B6" s="43">
        <v>9703722</v>
      </c>
      <c r="C6" s="48">
        <v>3090399</v>
      </c>
      <c r="D6" s="43">
        <v>2187336</v>
      </c>
      <c r="E6" s="43">
        <v>14981457</v>
      </c>
      <c r="F6" s="44">
        <v>9743230</v>
      </c>
      <c r="G6" s="43">
        <v>3081508</v>
      </c>
      <c r="H6" s="50">
        <v>2186454</v>
      </c>
      <c r="I6" s="44">
        <v>14920597</v>
      </c>
      <c r="J6" s="49">
        <f t="shared" si="0"/>
        <v>108.85272394524121</v>
      </c>
      <c r="K6" s="55">
        <f t="shared" si="1"/>
        <v>106.18175097660884</v>
      </c>
    </row>
    <row r="7" spans="1:11">
      <c r="A7" s="92">
        <v>39600</v>
      </c>
      <c r="B7" s="43">
        <v>9188005</v>
      </c>
      <c r="C7" s="48">
        <v>3103104</v>
      </c>
      <c r="D7" s="43">
        <v>2187930</v>
      </c>
      <c r="E7" s="43">
        <v>14479039</v>
      </c>
      <c r="F7" s="44">
        <v>9396080</v>
      </c>
      <c r="G7" s="43">
        <v>3104844</v>
      </c>
      <c r="H7" s="50">
        <v>2188191</v>
      </c>
      <c r="I7" s="44">
        <v>14252974</v>
      </c>
      <c r="J7" s="49">
        <f t="shared" si="0"/>
        <v>105.20224002641274</v>
      </c>
      <c r="K7" s="55">
        <f t="shared" si="1"/>
        <v>101.43064221519292</v>
      </c>
    </row>
    <row r="8" spans="1:11">
      <c r="A8" s="92">
        <v>39630</v>
      </c>
      <c r="B8" s="43">
        <v>9127041</v>
      </c>
      <c r="C8" s="48">
        <v>3136366</v>
      </c>
      <c r="D8" s="43">
        <v>2188257</v>
      </c>
      <c r="E8" s="43">
        <v>14451664</v>
      </c>
      <c r="F8" s="44">
        <v>9162520</v>
      </c>
      <c r="G8" s="43">
        <v>3124664</v>
      </c>
      <c r="H8" s="50">
        <v>2191584</v>
      </c>
      <c r="I8" s="44">
        <v>14235673</v>
      </c>
      <c r="J8" s="49">
        <f t="shared" si="0"/>
        <v>105.00333792243175</v>
      </c>
      <c r="K8" s="55">
        <f t="shared" si="1"/>
        <v>101.30752043436561</v>
      </c>
    </row>
    <row r="9" spans="1:11">
      <c r="A9" s="92">
        <v>39661</v>
      </c>
      <c r="B9" s="43">
        <v>9117005</v>
      </c>
      <c r="C9" s="48">
        <v>3143098</v>
      </c>
      <c r="D9" s="43">
        <v>2185031</v>
      </c>
      <c r="E9" s="43">
        <v>14445134</v>
      </c>
      <c r="F9" s="44">
        <v>9014636</v>
      </c>
      <c r="G9" s="43">
        <v>3143318</v>
      </c>
      <c r="H9" s="50">
        <v>2194348</v>
      </c>
      <c r="I9" s="44">
        <v>14297213</v>
      </c>
      <c r="J9" s="49">
        <f t="shared" si="0"/>
        <v>104.95589205068761</v>
      </c>
      <c r="K9" s="55">
        <f t="shared" si="1"/>
        <v>101.74546704971222</v>
      </c>
    </row>
    <row r="10" spans="1:11">
      <c r="A10" s="92">
        <v>39692</v>
      </c>
      <c r="B10" s="43">
        <v>9163639</v>
      </c>
      <c r="C10" s="48">
        <v>3143137</v>
      </c>
      <c r="D10" s="43">
        <v>2183772</v>
      </c>
      <c r="E10" s="43">
        <v>14490548</v>
      </c>
      <c r="F10" s="44">
        <v>8920855</v>
      </c>
      <c r="G10" s="43">
        <v>3147070</v>
      </c>
      <c r="H10" s="50">
        <v>2193514</v>
      </c>
      <c r="I10" s="44">
        <v>14323400</v>
      </c>
      <c r="J10" s="49">
        <f t="shared" si="0"/>
        <v>105.285862467133</v>
      </c>
      <c r="K10" s="55">
        <f t="shared" si="1"/>
        <v>101.93182564600862</v>
      </c>
    </row>
    <row r="11" spans="1:11">
      <c r="A11" s="92">
        <v>39722</v>
      </c>
      <c r="B11" s="43">
        <v>9119936</v>
      </c>
      <c r="C11" s="48">
        <v>3034113</v>
      </c>
      <c r="D11" s="43">
        <v>2187772</v>
      </c>
      <c r="E11" s="43">
        <v>14341821</v>
      </c>
      <c r="F11" s="44">
        <v>8816803</v>
      </c>
      <c r="G11" s="44">
        <v>3035308</v>
      </c>
      <c r="H11" s="50">
        <v>2193188</v>
      </c>
      <c r="I11" s="44">
        <v>14243408</v>
      </c>
      <c r="J11" s="49">
        <f t="shared" si="0"/>
        <v>104.20523732672085</v>
      </c>
      <c r="K11" s="55">
        <f t="shared" si="1"/>
        <v>101.36256621060393</v>
      </c>
    </row>
    <row r="12" spans="1:11">
      <c r="A12" s="92">
        <v>39753</v>
      </c>
      <c r="B12" s="43">
        <v>9022823</v>
      </c>
      <c r="C12" s="48">
        <v>3038435</v>
      </c>
      <c r="D12" s="43">
        <v>2199425</v>
      </c>
      <c r="E12" s="43">
        <v>14260683</v>
      </c>
      <c r="F12" s="44">
        <v>8772239</v>
      </c>
      <c r="G12" s="44">
        <v>3043202</v>
      </c>
      <c r="H12" s="50">
        <v>2199139</v>
      </c>
      <c r="I12" s="44">
        <v>14251522</v>
      </c>
      <c r="J12" s="49">
        <f t="shared" si="0"/>
        <v>103.61570238926656</v>
      </c>
      <c r="K12" s="55">
        <f t="shared" si="1"/>
        <v>101.42030912313112</v>
      </c>
    </row>
    <row r="13" spans="1:11">
      <c r="A13" s="92">
        <v>39783</v>
      </c>
      <c r="B13" s="43">
        <v>8802989</v>
      </c>
      <c r="C13" s="48">
        <v>3025650</v>
      </c>
      <c r="D13" s="43">
        <v>2205676</v>
      </c>
      <c r="E13" s="43">
        <v>14034315</v>
      </c>
      <c r="F13" s="44">
        <v>8696454</v>
      </c>
      <c r="G13" s="44">
        <v>3053728</v>
      </c>
      <c r="H13" s="50">
        <v>2203801</v>
      </c>
      <c r="I13" s="44">
        <v>14120973</v>
      </c>
      <c r="J13" s="49">
        <f t="shared" si="0"/>
        <v>101.97095091989772</v>
      </c>
      <c r="K13" s="55">
        <f t="shared" si="1"/>
        <v>100.49126309312003</v>
      </c>
    </row>
    <row r="14" spans="1:11">
      <c r="A14" s="92">
        <v>39814</v>
      </c>
      <c r="B14" s="43">
        <v>8481011</v>
      </c>
      <c r="C14" s="48">
        <v>3042821</v>
      </c>
      <c r="D14" s="43">
        <v>2208984</v>
      </c>
      <c r="E14" s="43">
        <v>13732816</v>
      </c>
      <c r="F14" s="44">
        <v>8658792</v>
      </c>
      <c r="G14" s="44">
        <v>3057806</v>
      </c>
      <c r="H14" s="50">
        <v>2206768</v>
      </c>
      <c r="I14" s="44">
        <v>14018255</v>
      </c>
      <c r="J14" s="49">
        <f t="shared" si="0"/>
        <v>99.780310355581008</v>
      </c>
      <c r="K14" s="55">
        <f t="shared" si="1"/>
        <v>99.76027511074804</v>
      </c>
    </row>
    <row r="15" spans="1:11">
      <c r="A15" s="92">
        <v>39845</v>
      </c>
      <c r="B15" s="43">
        <v>8362290</v>
      </c>
      <c r="C15" s="48">
        <v>3052613</v>
      </c>
      <c r="D15" s="43">
        <v>2213460</v>
      </c>
      <c r="E15" s="43">
        <v>13628363</v>
      </c>
      <c r="F15" s="44">
        <v>8634175</v>
      </c>
      <c r="G15" s="44">
        <v>3046739</v>
      </c>
      <c r="H15" s="50">
        <v>2206605</v>
      </c>
      <c r="I15" s="44">
        <v>13956661</v>
      </c>
      <c r="J15" s="49">
        <f t="shared" si="0"/>
        <v>99.021372585092308</v>
      </c>
      <c r="K15" s="55">
        <f t="shared" si="1"/>
        <v>99.321944206853701</v>
      </c>
    </row>
    <row r="16" spans="1:11">
      <c r="A16" s="92">
        <v>39873</v>
      </c>
      <c r="B16" s="43">
        <v>8410234</v>
      </c>
      <c r="C16" s="48">
        <v>3052927</v>
      </c>
      <c r="D16" s="43">
        <v>2279020</v>
      </c>
      <c r="E16" s="43">
        <v>13742181</v>
      </c>
      <c r="F16" s="44">
        <v>8608471</v>
      </c>
      <c r="G16" s="44">
        <v>3040089</v>
      </c>
      <c r="H16" s="50">
        <v>2271611</v>
      </c>
      <c r="I16" s="44">
        <v>13894710</v>
      </c>
      <c r="J16" s="49">
        <f t="shared" si="0"/>
        <v>99.848354856175789</v>
      </c>
      <c r="K16" s="55">
        <f t="shared" si="1"/>
        <v>98.881072728671441</v>
      </c>
    </row>
    <row r="17" spans="1:11">
      <c r="A17" s="92">
        <v>39904</v>
      </c>
      <c r="B17" s="43">
        <v>8503053</v>
      </c>
      <c r="C17" s="48">
        <v>3067756</v>
      </c>
      <c r="D17" s="43">
        <v>2271908</v>
      </c>
      <c r="E17" s="43">
        <v>13842717</v>
      </c>
      <c r="F17" s="44">
        <v>8614006</v>
      </c>
      <c r="G17" s="44">
        <v>3050123</v>
      </c>
      <c r="H17" s="50">
        <v>2268818</v>
      </c>
      <c r="I17" s="44">
        <v>13879411</v>
      </c>
      <c r="J17" s="49">
        <f t="shared" si="0"/>
        <v>100.57883236944829</v>
      </c>
      <c r="K17" s="55">
        <f t="shared" si="1"/>
        <v>98.772198089929347</v>
      </c>
    </row>
    <row r="18" spans="1:11">
      <c r="A18" s="92">
        <v>39934</v>
      </c>
      <c r="B18" s="43">
        <v>8674726</v>
      </c>
      <c r="C18" s="48">
        <v>3085783</v>
      </c>
      <c r="D18" s="43">
        <v>2270276</v>
      </c>
      <c r="E18" s="43">
        <v>14030785</v>
      </c>
      <c r="F18" s="44">
        <v>8644661</v>
      </c>
      <c r="G18" s="44">
        <v>3071835</v>
      </c>
      <c r="H18" s="50">
        <v>2270406</v>
      </c>
      <c r="I18" s="44">
        <v>13960655</v>
      </c>
      <c r="J18" s="49">
        <f t="shared" si="0"/>
        <v>101.94530253900081</v>
      </c>
      <c r="K18" s="55">
        <f t="shared" si="1"/>
        <v>99.350367326478235</v>
      </c>
    </row>
    <row r="19" spans="1:11">
      <c r="A19" s="92">
        <v>39965</v>
      </c>
      <c r="B19" s="43">
        <v>8922743</v>
      </c>
      <c r="C19" s="48">
        <v>3051391</v>
      </c>
      <c r="D19" s="43">
        <v>2271485</v>
      </c>
      <c r="E19" s="43">
        <v>14245619</v>
      </c>
      <c r="F19" s="44">
        <v>8960271</v>
      </c>
      <c r="G19" s="44">
        <v>3050139</v>
      </c>
      <c r="H19" s="50">
        <v>2265389</v>
      </c>
      <c r="I19" s="44">
        <v>14013767</v>
      </c>
      <c r="J19" s="49">
        <f t="shared" si="0"/>
        <v>103.50624992189232</v>
      </c>
      <c r="K19" s="55">
        <f t="shared" si="1"/>
        <v>99.728336462557024</v>
      </c>
    </row>
    <row r="20" spans="1:11">
      <c r="A20" s="92">
        <v>39995</v>
      </c>
      <c r="B20" s="43">
        <v>9013349</v>
      </c>
      <c r="C20" s="48">
        <v>2877507</v>
      </c>
      <c r="D20" s="43">
        <v>2260614</v>
      </c>
      <c r="E20" s="43">
        <v>14151470</v>
      </c>
      <c r="F20" s="44">
        <v>8906014</v>
      </c>
      <c r="G20" s="44">
        <v>2866676</v>
      </c>
      <c r="H20" s="50">
        <v>2263559</v>
      </c>
      <c r="I20" s="44">
        <v>13934522</v>
      </c>
      <c r="J20" s="49">
        <f t="shared" si="0"/>
        <v>102.8221792666336</v>
      </c>
      <c r="K20" s="55">
        <f t="shared" si="1"/>
        <v>99.164393018729584</v>
      </c>
    </row>
    <row r="21" spans="1:11">
      <c r="A21" s="92">
        <v>40026</v>
      </c>
      <c r="B21" s="43">
        <v>8977653</v>
      </c>
      <c r="C21" s="48">
        <v>2837520</v>
      </c>
      <c r="D21" s="43">
        <v>2248048</v>
      </c>
      <c r="E21" s="43">
        <v>14063221</v>
      </c>
      <c r="F21" s="44">
        <v>8880863</v>
      </c>
      <c r="G21" s="44">
        <v>2838509</v>
      </c>
      <c r="H21" s="50">
        <v>2255908</v>
      </c>
      <c r="I21" s="44">
        <v>13928674</v>
      </c>
      <c r="J21" s="49">
        <f t="shared" si="0"/>
        <v>102.18097701004109</v>
      </c>
      <c r="K21" s="55">
        <f t="shared" si="1"/>
        <v>99.122775992298855</v>
      </c>
    </row>
    <row r="22" spans="1:11">
      <c r="A22" s="92">
        <v>40057</v>
      </c>
      <c r="B22" s="43">
        <v>8950211</v>
      </c>
      <c r="C22" s="48">
        <v>2878242</v>
      </c>
      <c r="D22" s="43">
        <v>2262750</v>
      </c>
      <c r="E22" s="43">
        <v>14091203</v>
      </c>
      <c r="F22" s="44">
        <v>8857042</v>
      </c>
      <c r="G22" s="44">
        <v>2883994</v>
      </c>
      <c r="H22" s="50">
        <v>2260108</v>
      </c>
      <c r="I22" s="44">
        <v>13945873</v>
      </c>
      <c r="J22" s="49">
        <f t="shared" si="0"/>
        <v>102.38428947300351</v>
      </c>
      <c r="K22" s="55">
        <f t="shared" si="1"/>
        <v>99.245171894758172</v>
      </c>
    </row>
    <row r="23" spans="1:11">
      <c r="A23" s="92">
        <v>40087</v>
      </c>
      <c r="B23" s="43">
        <v>9046769</v>
      </c>
      <c r="C23" s="48">
        <v>2891157</v>
      </c>
      <c r="D23" s="43">
        <v>2279402</v>
      </c>
      <c r="E23" s="43">
        <v>14217328</v>
      </c>
      <c r="F23" s="44">
        <v>8918573</v>
      </c>
      <c r="G23" s="44">
        <v>2894045</v>
      </c>
      <c r="H23" s="50">
        <v>2261516</v>
      </c>
      <c r="I23" s="44">
        <v>14136286</v>
      </c>
      <c r="J23" s="49">
        <f t="shared" si="0"/>
        <v>103.30069231737262</v>
      </c>
      <c r="K23" s="55">
        <f t="shared" si="1"/>
        <v>100.60023736222632</v>
      </c>
    </row>
    <row r="24" spans="1:11">
      <c r="A24" s="92">
        <v>40118</v>
      </c>
      <c r="B24" s="43">
        <v>8975981</v>
      </c>
      <c r="C24" s="48">
        <v>2898808</v>
      </c>
      <c r="D24" s="43">
        <v>2266276</v>
      </c>
      <c r="E24" s="43">
        <v>14141065</v>
      </c>
      <c r="F24" s="44">
        <v>8945760</v>
      </c>
      <c r="G24" s="44">
        <v>2906212</v>
      </c>
      <c r="H24" s="50">
        <v>2255479</v>
      </c>
      <c r="I24" s="44">
        <v>14150726</v>
      </c>
      <c r="J24" s="49">
        <f t="shared" si="0"/>
        <v>102.7465783025451</v>
      </c>
      <c r="K24" s="55">
        <f t="shared" si="1"/>
        <v>100.7029989664773</v>
      </c>
    </row>
    <row r="25" spans="1:11">
      <c r="A25" s="92">
        <v>40148</v>
      </c>
      <c r="B25" s="43">
        <v>9030202</v>
      </c>
      <c r="C25" s="48">
        <v>2847081</v>
      </c>
      <c r="D25" s="43">
        <v>2241418</v>
      </c>
      <c r="E25" s="43">
        <v>14118701</v>
      </c>
      <c r="F25" s="44">
        <v>9032324</v>
      </c>
      <c r="G25" s="44">
        <v>2876324</v>
      </c>
      <c r="H25" s="50">
        <v>2242842</v>
      </c>
      <c r="I25" s="44">
        <v>14211422</v>
      </c>
      <c r="J25" s="49">
        <f t="shared" si="0"/>
        <v>102.58408527410924</v>
      </c>
      <c r="K25" s="55">
        <f t="shared" si="1"/>
        <v>101.13493929415161</v>
      </c>
    </row>
    <row r="26" spans="1:11">
      <c r="A26" s="92">
        <v>40179</v>
      </c>
      <c r="B26" s="43">
        <v>8874966</v>
      </c>
      <c r="C26" s="48">
        <v>2851378</v>
      </c>
      <c r="D26" s="43">
        <v>2224741</v>
      </c>
      <c r="E26" s="43">
        <v>13951085</v>
      </c>
      <c r="F26" s="44">
        <v>9094797</v>
      </c>
      <c r="G26" s="44">
        <v>2868084</v>
      </c>
      <c r="H26" s="50">
        <v>2236579</v>
      </c>
      <c r="I26" s="44">
        <v>14234104</v>
      </c>
      <c r="J26" s="49">
        <f t="shared" si="0"/>
        <v>101.36621586549262</v>
      </c>
      <c r="K26" s="55">
        <f t="shared" si="1"/>
        <v>101.29635471711703</v>
      </c>
    </row>
    <row r="27" spans="1:11">
      <c r="A27" s="92">
        <v>40210</v>
      </c>
      <c r="B27" s="43">
        <v>8900113</v>
      </c>
      <c r="C27" s="48">
        <v>2870824</v>
      </c>
      <c r="D27" s="43">
        <v>2232394</v>
      </c>
      <c r="E27" s="43">
        <v>14003331</v>
      </c>
      <c r="F27" s="44">
        <v>9185079</v>
      </c>
      <c r="G27" s="44">
        <v>2865312</v>
      </c>
      <c r="H27" s="50">
        <v>2237602</v>
      </c>
      <c r="I27" s="44">
        <v>14335717</v>
      </c>
      <c r="J27" s="49">
        <f t="shared" si="0"/>
        <v>101.74582643442749</v>
      </c>
      <c r="K27" s="55">
        <f t="shared" si="1"/>
        <v>102.01947901716923</v>
      </c>
    </row>
    <row r="28" spans="1:11">
      <c r="A28" s="92">
        <v>40238</v>
      </c>
      <c r="B28" s="43">
        <v>9136036</v>
      </c>
      <c r="C28" s="48">
        <v>2878843</v>
      </c>
      <c r="D28" s="43">
        <v>2233661</v>
      </c>
      <c r="E28" s="43">
        <v>14248540</v>
      </c>
      <c r="F28" s="44">
        <v>9281148</v>
      </c>
      <c r="G28" s="44">
        <v>2864905</v>
      </c>
      <c r="H28" s="50">
        <v>2237017</v>
      </c>
      <c r="I28" s="44">
        <v>14399308</v>
      </c>
      <c r="J28" s="49">
        <f t="shared" si="0"/>
        <v>103.52747341214726</v>
      </c>
      <c r="K28" s="55">
        <f t="shared" si="1"/>
        <v>102.47202148087584</v>
      </c>
    </row>
    <row r="29" spans="1:11">
      <c r="A29" s="92">
        <v>40269</v>
      </c>
      <c r="B29" s="43">
        <v>9361665</v>
      </c>
      <c r="C29" s="48">
        <v>2888488</v>
      </c>
      <c r="D29" s="43">
        <v>2228659</v>
      </c>
      <c r="E29" s="43">
        <v>14478812</v>
      </c>
      <c r="F29" s="44">
        <v>9374749</v>
      </c>
      <c r="G29" s="44">
        <v>2870183</v>
      </c>
      <c r="H29" s="50">
        <v>2237660</v>
      </c>
      <c r="I29" s="44">
        <v>14505332</v>
      </c>
      <c r="J29" s="49">
        <f t="shared" si="0"/>
        <v>105.20059068293864</v>
      </c>
      <c r="K29" s="55">
        <f t="shared" si="1"/>
        <v>103.22653646211579</v>
      </c>
    </row>
    <row r="30" spans="1:11">
      <c r="A30" s="92">
        <v>40299</v>
      </c>
      <c r="B30" s="43">
        <v>9604589</v>
      </c>
      <c r="C30" s="48">
        <v>2896308</v>
      </c>
      <c r="D30" s="43">
        <v>2220134</v>
      </c>
      <c r="E30" s="43">
        <v>14721031</v>
      </c>
      <c r="F30" s="44">
        <v>9464103</v>
      </c>
      <c r="G30" s="44">
        <v>2880490</v>
      </c>
      <c r="H30" s="50">
        <v>2234416</v>
      </c>
      <c r="I30" s="44">
        <v>14629341</v>
      </c>
      <c r="J30" s="49">
        <f t="shared" si="0"/>
        <v>106.96051282811401</v>
      </c>
      <c r="K30" s="55">
        <f t="shared" si="1"/>
        <v>104.10904087912125</v>
      </c>
    </row>
    <row r="31" spans="1:11">
      <c r="A31" s="92">
        <v>40330</v>
      </c>
      <c r="B31" s="43">
        <v>9743072</v>
      </c>
      <c r="C31" s="48">
        <v>2888898</v>
      </c>
      <c r="D31" s="43">
        <v>2250200</v>
      </c>
      <c r="E31" s="43">
        <v>14882170</v>
      </c>
      <c r="F31" s="44">
        <v>9557209</v>
      </c>
      <c r="G31" s="44">
        <v>2884730</v>
      </c>
      <c r="H31" s="50">
        <v>2241511</v>
      </c>
      <c r="I31" s="44">
        <v>14628645</v>
      </c>
      <c r="J31" s="49">
        <f t="shared" si="0"/>
        <v>108.13132145399145</v>
      </c>
      <c r="K31" s="55">
        <f t="shared" si="1"/>
        <v>104.104087826728</v>
      </c>
    </row>
    <row r="32" spans="1:11">
      <c r="A32" s="92">
        <v>40360</v>
      </c>
      <c r="B32" s="43">
        <v>9976855</v>
      </c>
      <c r="C32" s="48">
        <v>2926292</v>
      </c>
      <c r="D32" s="43">
        <v>2238882</v>
      </c>
      <c r="E32" s="43">
        <v>15142029</v>
      </c>
      <c r="F32" s="44">
        <v>9674858</v>
      </c>
      <c r="G32" s="44">
        <v>2913194</v>
      </c>
      <c r="H32" s="50">
        <v>2239253</v>
      </c>
      <c r="I32" s="44">
        <v>14898695</v>
      </c>
      <c r="J32" s="49">
        <f t="shared" si="0"/>
        <v>110.01941284534855</v>
      </c>
      <c r="K32" s="55">
        <f t="shared" si="1"/>
        <v>106.0258863882221</v>
      </c>
    </row>
    <row r="33" spans="1:11">
      <c r="A33" s="92">
        <v>40391</v>
      </c>
      <c r="B33" s="43">
        <v>9937919</v>
      </c>
      <c r="C33" s="48">
        <v>2935390</v>
      </c>
      <c r="D33" s="43">
        <v>2244534</v>
      </c>
      <c r="E33" s="43">
        <v>15117843</v>
      </c>
      <c r="F33" s="44">
        <v>9779274</v>
      </c>
      <c r="G33" s="44">
        <v>2932698</v>
      </c>
      <c r="H33" s="50">
        <v>2249814</v>
      </c>
      <c r="I33" s="44">
        <v>14974932</v>
      </c>
      <c r="J33" s="49">
        <f t="shared" si="0"/>
        <v>109.84368147413815</v>
      </c>
      <c r="K33" s="55">
        <f t="shared" si="1"/>
        <v>106.56842353664877</v>
      </c>
    </row>
    <row r="34" spans="1:11">
      <c r="A34" s="92">
        <v>40422</v>
      </c>
      <c r="B34" s="43">
        <v>9959685</v>
      </c>
      <c r="C34" s="48">
        <v>2900001</v>
      </c>
      <c r="D34" s="43">
        <v>2246537</v>
      </c>
      <c r="E34" s="43">
        <v>15106223</v>
      </c>
      <c r="F34" s="44">
        <v>9850038</v>
      </c>
      <c r="G34" s="44">
        <v>2908430</v>
      </c>
      <c r="H34" s="50">
        <v>2249038</v>
      </c>
      <c r="I34" s="44">
        <v>14958988</v>
      </c>
      <c r="J34" s="49">
        <f t="shared" si="0"/>
        <v>109.75925252625653</v>
      </c>
      <c r="K34" s="55">
        <f t="shared" si="1"/>
        <v>106.45495878469744</v>
      </c>
    </row>
    <row r="35" spans="1:11">
      <c r="A35" s="92">
        <v>40452</v>
      </c>
      <c r="B35" s="43">
        <v>9992591</v>
      </c>
      <c r="C35" s="48">
        <v>2912220.7206927198</v>
      </c>
      <c r="D35" s="43">
        <v>2263441</v>
      </c>
      <c r="E35" s="43">
        <v>15168252.72069272</v>
      </c>
      <c r="F35" s="44">
        <v>9931799</v>
      </c>
      <c r="G35" s="44">
        <v>2920360</v>
      </c>
      <c r="H35" s="50">
        <v>2253706</v>
      </c>
      <c r="I35" s="44">
        <v>15106533</v>
      </c>
      <c r="J35" s="49">
        <f t="shared" si="0"/>
        <v>110.2099499492752</v>
      </c>
      <c r="K35" s="55">
        <f t="shared" si="1"/>
        <v>107.50495607688646</v>
      </c>
    </row>
    <row r="36" spans="1:11">
      <c r="A36" s="92">
        <v>40483</v>
      </c>
      <c r="B36" s="43">
        <v>9914876</v>
      </c>
      <c r="C36" s="48">
        <v>2926501</v>
      </c>
      <c r="D36" s="43">
        <v>2260299</v>
      </c>
      <c r="E36" s="43">
        <v>15101676</v>
      </c>
      <c r="F36" s="44">
        <v>10021629</v>
      </c>
      <c r="G36" s="44">
        <v>2941493</v>
      </c>
      <c r="H36" s="50">
        <v>2264137</v>
      </c>
      <c r="I36" s="44">
        <v>15136247</v>
      </c>
      <c r="J36" s="49">
        <f t="shared" si="0"/>
        <v>109.72621479596241</v>
      </c>
      <c r="K36" s="55">
        <f t="shared" si="1"/>
        <v>107.71641440851481</v>
      </c>
    </row>
    <row r="37" spans="1:11">
      <c r="A37" s="92">
        <v>40513</v>
      </c>
      <c r="B37" s="43">
        <v>10030810</v>
      </c>
      <c r="C37" s="48">
        <v>2963322</v>
      </c>
      <c r="D37" s="43">
        <v>2282511</v>
      </c>
      <c r="E37" s="43">
        <v>15276643</v>
      </c>
      <c r="F37" s="44">
        <v>10129095</v>
      </c>
      <c r="G37" s="44">
        <v>2998562</v>
      </c>
      <c r="H37" s="50">
        <v>2281175</v>
      </c>
      <c r="I37" s="44">
        <v>15387675</v>
      </c>
      <c r="J37" s="49">
        <f t="shared" si="0"/>
        <v>110.99749532298505</v>
      </c>
      <c r="K37" s="55">
        <f t="shared" si="1"/>
        <v>109.50569035267085</v>
      </c>
    </row>
    <row r="38" spans="1:11">
      <c r="A38" s="92">
        <v>40544</v>
      </c>
      <c r="B38" s="43">
        <v>9960858</v>
      </c>
      <c r="C38" s="48">
        <v>2991561.6954112365</v>
      </c>
      <c r="D38" s="43">
        <v>2287486</v>
      </c>
      <c r="E38" s="43">
        <v>15239905.695411237</v>
      </c>
      <c r="F38" s="44">
        <v>10228118</v>
      </c>
      <c r="G38" s="44">
        <v>3011483</v>
      </c>
      <c r="H38" s="50">
        <v>2290175</v>
      </c>
      <c r="I38" s="44">
        <v>15540231</v>
      </c>
      <c r="J38" s="49">
        <f t="shared" si="0"/>
        <v>110.73056830280986</v>
      </c>
      <c r="K38" s="55">
        <f t="shared" si="1"/>
        <v>110.59134819880043</v>
      </c>
    </row>
    <row r="39" spans="1:11">
      <c r="A39" s="92">
        <v>40575</v>
      </c>
      <c r="B39" s="43">
        <v>9970036</v>
      </c>
      <c r="C39" s="48">
        <v>3027766.3283948246</v>
      </c>
      <c r="D39" s="43">
        <v>2301439</v>
      </c>
      <c r="E39" s="43">
        <v>15299241.328394825</v>
      </c>
      <c r="F39" s="44">
        <v>10334366</v>
      </c>
      <c r="G39" s="44">
        <v>3020326</v>
      </c>
      <c r="H39" s="50">
        <v>2300863</v>
      </c>
      <c r="I39" s="44">
        <v>15657298</v>
      </c>
      <c r="J39" s="49">
        <f t="shared" si="0"/>
        <v>111.16169094176804</v>
      </c>
      <c r="K39" s="55">
        <f t="shared" si="1"/>
        <v>111.42445018805587</v>
      </c>
    </row>
    <row r="40" spans="1:11">
      <c r="A40" s="92">
        <v>40603</v>
      </c>
      <c r="B40" s="43">
        <v>10252034</v>
      </c>
      <c r="C40" s="48">
        <v>3059010</v>
      </c>
      <c r="D40" s="43">
        <v>2306478</v>
      </c>
      <c r="E40" s="43">
        <v>15617522</v>
      </c>
      <c r="F40" s="44">
        <v>10405861</v>
      </c>
      <c r="G40" s="44">
        <v>3039697</v>
      </c>
      <c r="H40" s="50">
        <v>2311918</v>
      </c>
      <c r="I40" s="44">
        <v>15771930</v>
      </c>
      <c r="J40" s="49">
        <f t="shared" si="0"/>
        <v>113.4742642838231</v>
      </c>
      <c r="K40" s="55">
        <f t="shared" si="1"/>
        <v>112.24022361038948</v>
      </c>
    </row>
    <row r="41" spans="1:11">
      <c r="A41" s="92">
        <v>40634</v>
      </c>
      <c r="B41" s="43">
        <v>10511792</v>
      </c>
      <c r="C41" s="48">
        <v>3102039.400431247</v>
      </c>
      <c r="D41" s="43">
        <v>2305863</v>
      </c>
      <c r="E41" s="43">
        <v>15919694.400431247</v>
      </c>
      <c r="F41" s="44">
        <v>10503830</v>
      </c>
      <c r="G41" s="44">
        <v>3078916</v>
      </c>
      <c r="H41" s="50">
        <v>2322344</v>
      </c>
      <c r="I41" s="44">
        <v>15935854</v>
      </c>
      <c r="J41" s="49">
        <f t="shared" si="0"/>
        <v>115.66979766138535</v>
      </c>
      <c r="K41" s="55">
        <f t="shared" si="1"/>
        <v>113.40678131227564</v>
      </c>
    </row>
    <row r="42" spans="1:11">
      <c r="A42" s="92">
        <v>40664</v>
      </c>
      <c r="B42" s="43">
        <v>10771209</v>
      </c>
      <c r="C42" s="48">
        <v>3103246</v>
      </c>
      <c r="D42" s="43">
        <v>2312096</v>
      </c>
      <c r="E42" s="43">
        <v>16186551</v>
      </c>
      <c r="F42" s="44">
        <v>10580588</v>
      </c>
      <c r="G42" s="44">
        <v>3082374</v>
      </c>
      <c r="H42" s="50">
        <v>2332762</v>
      </c>
      <c r="I42" s="44">
        <v>16070252</v>
      </c>
      <c r="J42" s="49">
        <f t="shared" si="0"/>
        <v>117.60873242359327</v>
      </c>
      <c r="K42" s="55">
        <f t="shared" si="1"/>
        <v>114.363218575996</v>
      </c>
    </row>
    <row r="43" spans="1:11">
      <c r="A43" s="92">
        <v>40695</v>
      </c>
      <c r="B43" s="43">
        <v>11045909</v>
      </c>
      <c r="C43" s="48">
        <v>3089309</v>
      </c>
      <c r="D43" s="43">
        <v>2370551</v>
      </c>
      <c r="E43" s="43">
        <v>16505769</v>
      </c>
      <c r="F43" s="44">
        <v>10698901</v>
      </c>
      <c r="G43" s="44">
        <v>3079563</v>
      </c>
      <c r="H43" s="50">
        <v>2355047</v>
      </c>
      <c r="I43" s="44">
        <v>16209693</v>
      </c>
      <c r="J43" s="49">
        <f t="shared" si="0"/>
        <v>119.928116234684</v>
      </c>
      <c r="K43" s="55">
        <f t="shared" si="1"/>
        <v>115.35554412020375</v>
      </c>
    </row>
    <row r="44" spans="1:11">
      <c r="A44" s="92">
        <v>40725</v>
      </c>
      <c r="B44" s="43">
        <v>11112453</v>
      </c>
      <c r="C44" s="48">
        <v>3053242.0000000009</v>
      </c>
      <c r="D44" s="43">
        <v>2376533</v>
      </c>
      <c r="E44" s="43">
        <v>16542228</v>
      </c>
      <c r="F44" s="44">
        <v>10756761</v>
      </c>
      <c r="G44" s="44">
        <v>3036920</v>
      </c>
      <c r="H44" s="50">
        <v>2366499</v>
      </c>
      <c r="I44" s="44">
        <v>16274907</v>
      </c>
      <c r="J44" s="49">
        <f t="shared" si="0"/>
        <v>120.19302114095044</v>
      </c>
      <c r="K44" s="55">
        <f t="shared" si="1"/>
        <v>115.8196365897067</v>
      </c>
    </row>
    <row r="45" spans="1:11">
      <c r="A45" s="92">
        <v>40756</v>
      </c>
      <c r="B45" s="43">
        <v>10886860</v>
      </c>
      <c r="C45" s="48">
        <v>3043525</v>
      </c>
      <c r="D45" s="43">
        <v>2509484</v>
      </c>
      <c r="E45" s="43">
        <v>16439869</v>
      </c>
      <c r="F45" s="44">
        <v>10841504</v>
      </c>
      <c r="G45" s="44">
        <v>3036266</v>
      </c>
      <c r="H45" s="50">
        <v>2509635</v>
      </c>
      <c r="I45" s="44">
        <v>16290657</v>
      </c>
      <c r="J45" s="49">
        <f t="shared" si="0"/>
        <v>119.4492980190731</v>
      </c>
      <c r="K45" s="55">
        <f t="shared" si="1"/>
        <v>115.93172074946798</v>
      </c>
    </row>
    <row r="46" spans="1:11">
      <c r="A46" s="92">
        <v>40787</v>
      </c>
      <c r="B46" s="43">
        <v>11061597</v>
      </c>
      <c r="C46" s="48">
        <v>3020725</v>
      </c>
      <c r="D46" s="43">
        <v>2537648</v>
      </c>
      <c r="E46" s="43">
        <v>16619970</v>
      </c>
      <c r="F46" s="44">
        <v>10914335</v>
      </c>
      <c r="G46" s="44">
        <v>3027565</v>
      </c>
      <c r="H46" s="50">
        <v>2526965</v>
      </c>
      <c r="I46" s="44">
        <v>16456654</v>
      </c>
      <c r="J46" s="49">
        <f t="shared" si="0"/>
        <v>120.75788131876564</v>
      </c>
      <c r="K46" s="55">
        <f t="shared" si="1"/>
        <v>117.11303086171512</v>
      </c>
    </row>
    <row r="47" spans="1:11">
      <c r="A47" s="92">
        <v>40817</v>
      </c>
      <c r="B47" s="43">
        <v>11078121</v>
      </c>
      <c r="C47" s="48">
        <v>3023173</v>
      </c>
      <c r="D47" s="43">
        <v>2579366</v>
      </c>
      <c r="E47" s="43">
        <v>16680660</v>
      </c>
      <c r="F47" s="44">
        <v>11061328</v>
      </c>
      <c r="G47" s="44">
        <v>3031286</v>
      </c>
      <c r="H47" s="50">
        <v>2546835</v>
      </c>
      <c r="I47" s="44">
        <v>16637276</v>
      </c>
      <c r="J47" s="49">
        <f t="shared" si="0"/>
        <v>121.19884455860517</v>
      </c>
      <c r="K47" s="55">
        <f t="shared" si="1"/>
        <v>118.39841912231199</v>
      </c>
    </row>
    <row r="48" spans="1:11">
      <c r="A48" s="92">
        <v>40848</v>
      </c>
      <c r="B48" s="43">
        <v>10984191</v>
      </c>
      <c r="C48" s="48">
        <v>3021556</v>
      </c>
      <c r="D48" s="43">
        <v>2543634</v>
      </c>
      <c r="E48" s="43">
        <v>16549381</v>
      </c>
      <c r="F48" s="44">
        <v>11073172</v>
      </c>
      <c r="G48" s="44">
        <v>3041874</v>
      </c>
      <c r="H48" s="50">
        <v>2544999</v>
      </c>
      <c r="I48" s="44">
        <v>16595973</v>
      </c>
      <c r="J48" s="49">
        <f t="shared" si="0"/>
        <v>120.2449936249605</v>
      </c>
      <c r="K48" s="55">
        <f t="shared" si="1"/>
        <v>118.10448819846312</v>
      </c>
    </row>
    <row r="49" spans="1:11">
      <c r="A49" s="92">
        <v>40878</v>
      </c>
      <c r="B49" s="43">
        <v>11030939</v>
      </c>
      <c r="C49" s="48">
        <v>3002517</v>
      </c>
      <c r="D49" s="43">
        <v>2554200</v>
      </c>
      <c r="E49" s="43">
        <v>16587656</v>
      </c>
      <c r="F49" s="44">
        <v>11168562</v>
      </c>
      <c r="G49" s="44">
        <v>3045231</v>
      </c>
      <c r="H49" s="50">
        <v>2550722</v>
      </c>
      <c r="I49" s="44">
        <v>16717776</v>
      </c>
      <c r="J49" s="49">
        <f t="shared" si="0"/>
        <v>120.5230932790198</v>
      </c>
      <c r="K49" s="55">
        <f t="shared" si="1"/>
        <v>118.97129371664741</v>
      </c>
    </row>
    <row r="50" spans="1:11">
      <c r="A50" s="92">
        <v>40909</v>
      </c>
      <c r="B50" s="43">
        <v>10957242</v>
      </c>
      <c r="C50" s="48">
        <v>3039975</v>
      </c>
      <c r="D50" s="43">
        <v>2563237</v>
      </c>
      <c r="E50" s="43">
        <v>16560454</v>
      </c>
      <c r="F50" s="44">
        <v>11261372</v>
      </c>
      <c r="G50" s="44">
        <v>3066013</v>
      </c>
      <c r="H50" s="50">
        <v>2562000</v>
      </c>
      <c r="I50" s="44">
        <v>16880991</v>
      </c>
      <c r="J50" s="49">
        <f t="shared" si="0"/>
        <v>120.32544816367765</v>
      </c>
      <c r="K50" s="55">
        <f t="shared" si="1"/>
        <v>120.13280585223067</v>
      </c>
    </row>
    <row r="51" spans="1:11">
      <c r="A51" s="92">
        <v>40940</v>
      </c>
      <c r="B51" s="43">
        <v>10845430</v>
      </c>
      <c r="C51" s="48">
        <v>3059708</v>
      </c>
      <c r="D51" s="43">
        <v>2576419</v>
      </c>
      <c r="E51" s="43">
        <v>16481557</v>
      </c>
      <c r="F51" s="44">
        <v>11298880</v>
      </c>
      <c r="G51" s="44">
        <v>3052423</v>
      </c>
      <c r="H51" s="50">
        <v>2571961</v>
      </c>
      <c r="I51" s="44">
        <v>16862082</v>
      </c>
      <c r="J51" s="49">
        <f t="shared" si="0"/>
        <v>119.75219595188624</v>
      </c>
      <c r="K51" s="55">
        <f t="shared" si="1"/>
        <v>119.99824081242585</v>
      </c>
    </row>
    <row r="52" spans="1:11">
      <c r="A52" s="92">
        <v>40969</v>
      </c>
      <c r="B52" s="43">
        <v>11257343</v>
      </c>
      <c r="C52" s="48">
        <v>3068170</v>
      </c>
      <c r="D52" s="43">
        <v>2574644</v>
      </c>
      <c r="E52" s="43">
        <v>16900157</v>
      </c>
      <c r="F52" s="44">
        <v>11425908</v>
      </c>
      <c r="G52" s="44">
        <v>3047634</v>
      </c>
      <c r="H52" s="50">
        <v>2581110</v>
      </c>
      <c r="I52" s="44">
        <v>17057803</v>
      </c>
      <c r="J52" s="49">
        <f t="shared" si="0"/>
        <v>122.79367250810358</v>
      </c>
      <c r="K52" s="55">
        <f t="shared" si="1"/>
        <v>121.3910804208472</v>
      </c>
    </row>
    <row r="53" spans="1:11">
      <c r="A53" s="92">
        <v>41000</v>
      </c>
      <c r="B53" s="43">
        <v>11521869</v>
      </c>
      <c r="C53" s="48">
        <v>3058583</v>
      </c>
      <c r="D53" s="43">
        <v>2569269</v>
      </c>
      <c r="E53" s="43">
        <v>17149721</v>
      </c>
      <c r="F53" s="44">
        <v>11486841</v>
      </c>
      <c r="G53" s="44">
        <v>3039616</v>
      </c>
      <c r="H53" s="50">
        <v>2586596</v>
      </c>
      <c r="I53" s="44">
        <v>17160034</v>
      </c>
      <c r="J53" s="49">
        <f t="shared" si="0"/>
        <v>124.60696217670323</v>
      </c>
      <c r="K53" s="55">
        <f t="shared" si="1"/>
        <v>122.11860268983482</v>
      </c>
    </row>
    <row r="54" spans="1:11">
      <c r="A54" s="92">
        <v>41030</v>
      </c>
      <c r="B54" s="43">
        <v>11820778</v>
      </c>
      <c r="C54" s="48">
        <v>3044795</v>
      </c>
      <c r="D54" s="43">
        <v>2574350</v>
      </c>
      <c r="E54" s="43">
        <v>17439923</v>
      </c>
      <c r="F54" s="44">
        <v>11596654</v>
      </c>
      <c r="G54" s="44">
        <v>3027332</v>
      </c>
      <c r="H54" s="50">
        <v>2594501</v>
      </c>
      <c r="I54" s="44">
        <v>17310557</v>
      </c>
      <c r="J54" s="49">
        <f t="shared" si="0"/>
        <v>126.71552065631954</v>
      </c>
      <c r="K54" s="55">
        <f t="shared" si="1"/>
        <v>123.18979278378694</v>
      </c>
    </row>
    <row r="55" spans="1:11">
      <c r="A55" s="92">
        <v>41061</v>
      </c>
      <c r="B55" s="43">
        <v>12087084</v>
      </c>
      <c r="C55" s="48">
        <v>3040162</v>
      </c>
      <c r="D55" s="43">
        <v>2610813</v>
      </c>
      <c r="E55" s="43">
        <v>17738059</v>
      </c>
      <c r="F55" s="44">
        <v>11667355</v>
      </c>
      <c r="G55" s="44">
        <v>3029982</v>
      </c>
      <c r="H55" s="50">
        <v>2604118</v>
      </c>
      <c r="I55" s="44">
        <v>17413746</v>
      </c>
      <c r="J55" s="49">
        <f t="shared" si="0"/>
        <v>128.88172623339648</v>
      </c>
      <c r="K55" s="55">
        <f t="shared" si="1"/>
        <v>123.92413261626989</v>
      </c>
    </row>
    <row r="56" spans="1:11">
      <c r="A56" s="92">
        <v>41091</v>
      </c>
      <c r="B56" s="43">
        <v>12107944</v>
      </c>
      <c r="C56" s="48">
        <v>3042931</v>
      </c>
      <c r="D56" s="43">
        <v>2613791</v>
      </c>
      <c r="E56" s="43">
        <v>17764666</v>
      </c>
      <c r="F56" s="44">
        <v>11740070</v>
      </c>
      <c r="G56" s="44">
        <v>3022265</v>
      </c>
      <c r="H56" s="50">
        <v>2610501</v>
      </c>
      <c r="I56" s="44">
        <v>17485180</v>
      </c>
      <c r="J56" s="49">
        <f t="shared" si="0"/>
        <v>129.0750481797206</v>
      </c>
      <c r="K56" s="55">
        <f t="shared" si="1"/>
        <v>124.43248943331031</v>
      </c>
    </row>
    <row r="57" spans="1:11">
      <c r="A57" s="92">
        <v>41122</v>
      </c>
      <c r="B57" s="43">
        <v>11716148</v>
      </c>
      <c r="C57" s="48">
        <v>3038438</v>
      </c>
      <c r="D57" s="43">
        <v>2600540</v>
      </c>
      <c r="E57" s="43">
        <v>17355126</v>
      </c>
      <c r="F57" s="44">
        <v>11717361</v>
      </c>
      <c r="G57" s="44">
        <v>3023998</v>
      </c>
      <c r="H57" s="50">
        <v>2614600</v>
      </c>
      <c r="I57" s="44">
        <v>17199727</v>
      </c>
      <c r="J57" s="49">
        <f t="shared" si="0"/>
        <v>126.09940004586193</v>
      </c>
      <c r="K57" s="55">
        <f t="shared" si="1"/>
        <v>122.40107612179698</v>
      </c>
    </row>
    <row r="58" spans="1:11">
      <c r="A58" s="92">
        <v>41153</v>
      </c>
      <c r="B58" s="43">
        <v>12069085</v>
      </c>
      <c r="C58" s="48">
        <v>3035071</v>
      </c>
      <c r="D58" s="43">
        <v>2613470</v>
      </c>
      <c r="E58" s="43">
        <v>17717626</v>
      </c>
      <c r="F58" s="44">
        <v>11880835</v>
      </c>
      <c r="G58" s="44">
        <v>3035295</v>
      </c>
      <c r="H58" s="50">
        <v>2616823</v>
      </c>
      <c r="I58" s="44">
        <v>17539569</v>
      </c>
      <c r="J58" s="49">
        <f t="shared" si="0"/>
        <v>128.73326352323596</v>
      </c>
      <c r="K58" s="55">
        <f t="shared" si="1"/>
        <v>124.819546281898</v>
      </c>
    </row>
    <row r="59" spans="1:11">
      <c r="A59" s="92">
        <v>41183</v>
      </c>
      <c r="B59" s="43">
        <v>11743906</v>
      </c>
      <c r="C59" s="48">
        <v>3013973</v>
      </c>
      <c r="D59" s="43">
        <v>2688851</v>
      </c>
      <c r="E59" s="43">
        <v>17446730</v>
      </c>
      <c r="F59" s="44">
        <v>11839723</v>
      </c>
      <c r="G59" s="44">
        <v>3017115</v>
      </c>
      <c r="H59" s="50">
        <v>2669896</v>
      </c>
      <c r="I59" s="44">
        <v>17428148</v>
      </c>
      <c r="J59" s="49">
        <f t="shared" si="0"/>
        <v>126.76497916305192</v>
      </c>
      <c r="K59" s="55">
        <f t="shared" si="1"/>
        <v>124.02662379524652</v>
      </c>
    </row>
    <row r="60" spans="1:11">
      <c r="A60" s="92">
        <v>41214</v>
      </c>
      <c r="B60" s="43">
        <v>11996881</v>
      </c>
      <c r="C60" s="48">
        <v>3004914</v>
      </c>
      <c r="D60" s="43">
        <v>2622715</v>
      </c>
      <c r="E60" s="43">
        <v>17624510</v>
      </c>
      <c r="F60" s="44">
        <v>11999655</v>
      </c>
      <c r="G60" s="44">
        <v>3027386</v>
      </c>
      <c r="H60" s="50">
        <v>2625558</v>
      </c>
      <c r="I60" s="44">
        <v>17671533</v>
      </c>
      <c r="J60" s="49">
        <f t="shared" si="0"/>
        <v>128.05669847065897</v>
      </c>
      <c r="K60" s="55">
        <f t="shared" si="1"/>
        <v>125.75866209515112</v>
      </c>
    </row>
    <row r="61" spans="1:11">
      <c r="A61" s="92">
        <v>41244</v>
      </c>
      <c r="B61" s="43">
        <v>11939620</v>
      </c>
      <c r="C61" s="48">
        <v>2967357</v>
      </c>
      <c r="D61" s="43">
        <v>2662608</v>
      </c>
      <c r="E61" s="43">
        <v>17569585</v>
      </c>
      <c r="F61" s="44">
        <v>12028922</v>
      </c>
      <c r="G61" s="44">
        <v>3016221</v>
      </c>
      <c r="H61" s="50">
        <v>2639249</v>
      </c>
      <c r="I61" s="44">
        <v>17709644</v>
      </c>
      <c r="J61" s="49">
        <f t="shared" si="0"/>
        <v>127.65762274239754</v>
      </c>
      <c r="K61" s="55">
        <f t="shared" si="1"/>
        <v>126.02987729595505</v>
      </c>
    </row>
    <row r="62" spans="1:11">
      <c r="A62" s="92">
        <v>41275</v>
      </c>
      <c r="B62" s="43">
        <v>11818115</v>
      </c>
      <c r="C62" s="48">
        <v>2963719</v>
      </c>
      <c r="D62" s="43">
        <v>2667984</v>
      </c>
      <c r="E62" s="43">
        <v>17449818</v>
      </c>
      <c r="F62" s="44">
        <v>12069382</v>
      </c>
      <c r="G62" s="44">
        <v>2997032</v>
      </c>
      <c r="H62" s="50">
        <v>2643872</v>
      </c>
      <c r="I62" s="44">
        <v>17780605</v>
      </c>
      <c r="J62" s="49">
        <f t="shared" si="0"/>
        <v>126.787416046964</v>
      </c>
      <c r="K62" s="55">
        <f t="shared" si="1"/>
        <v>126.53486802997536</v>
      </c>
    </row>
    <row r="63" spans="1:11">
      <c r="A63" s="92">
        <v>41306</v>
      </c>
      <c r="B63" s="43">
        <v>11748042</v>
      </c>
      <c r="C63" s="48">
        <v>2969232</v>
      </c>
      <c r="D63" s="43">
        <v>2670744</v>
      </c>
      <c r="E63" s="43">
        <v>17388018</v>
      </c>
      <c r="F63" s="44">
        <v>12123625</v>
      </c>
      <c r="G63" s="44">
        <v>2962781</v>
      </c>
      <c r="H63" s="50">
        <v>2653352</v>
      </c>
      <c r="I63" s="44">
        <v>17770737</v>
      </c>
      <c r="J63" s="49">
        <f t="shared" si="0"/>
        <v>126.33838773551098</v>
      </c>
      <c r="K63" s="55">
        <f t="shared" si="1"/>
        <v>126.4646428561008</v>
      </c>
    </row>
    <row r="64" spans="1:11">
      <c r="A64" s="92">
        <v>41334</v>
      </c>
      <c r="B64" s="43">
        <v>12030850</v>
      </c>
      <c r="C64" s="48">
        <v>2973096</v>
      </c>
      <c r="D64" s="43">
        <v>2651342</v>
      </c>
      <c r="E64" s="43">
        <v>17655288</v>
      </c>
      <c r="F64" s="44">
        <v>12164351</v>
      </c>
      <c r="G64" s="44">
        <v>2951959</v>
      </c>
      <c r="H64" s="50">
        <v>2652451</v>
      </c>
      <c r="I64" s="44">
        <v>17806396</v>
      </c>
      <c r="J64" s="49">
        <f t="shared" si="0"/>
        <v>128.28032619509102</v>
      </c>
      <c r="K64" s="55">
        <f t="shared" si="1"/>
        <v>126.7184085102549</v>
      </c>
    </row>
    <row r="65" spans="1:11">
      <c r="A65" s="92">
        <v>41365</v>
      </c>
      <c r="B65" s="43">
        <v>12262422</v>
      </c>
      <c r="C65" s="48">
        <v>2976760</v>
      </c>
      <c r="D65" s="43">
        <v>2649513</v>
      </c>
      <c r="E65" s="43">
        <v>17888695</v>
      </c>
      <c r="F65" s="44">
        <v>12236847</v>
      </c>
      <c r="G65" s="44">
        <v>2962542</v>
      </c>
      <c r="H65" s="50">
        <v>2664377</v>
      </c>
      <c r="I65" s="44">
        <v>17895494</v>
      </c>
      <c r="J65" s="49">
        <f t="shared" si="0"/>
        <v>129.9762218438178</v>
      </c>
      <c r="K65" s="55">
        <f t="shared" si="1"/>
        <v>127.35247038113809</v>
      </c>
    </row>
    <row r="66" spans="1:11">
      <c r="A66" s="92">
        <v>41395</v>
      </c>
      <c r="B66" s="43">
        <v>12354071</v>
      </c>
      <c r="C66" s="48">
        <v>2981302</v>
      </c>
      <c r="D66" s="43">
        <v>2650756</v>
      </c>
      <c r="E66" s="43">
        <v>17986129</v>
      </c>
      <c r="F66" s="44">
        <v>12239996</v>
      </c>
      <c r="G66" s="44">
        <v>2966413</v>
      </c>
      <c r="H66" s="50">
        <v>2673110</v>
      </c>
      <c r="I66" s="44">
        <v>17857512</v>
      </c>
      <c r="J66" s="49">
        <f t="shared" si="0"/>
        <v>130.68416075155423</v>
      </c>
      <c r="K66" s="55">
        <f t="shared" si="1"/>
        <v>127.08217320297601</v>
      </c>
    </row>
    <row r="67" spans="1:11">
      <c r="A67" s="92">
        <v>41426</v>
      </c>
      <c r="B67" s="43">
        <v>12561253</v>
      </c>
      <c r="C67" s="48">
        <v>2974355</v>
      </c>
      <c r="D67" s="43">
        <v>2663305</v>
      </c>
      <c r="E67" s="43">
        <v>18198913</v>
      </c>
      <c r="F67" s="44">
        <v>12271766</v>
      </c>
      <c r="G67" s="44">
        <v>2964166</v>
      </c>
      <c r="H67" s="50">
        <v>2682687</v>
      </c>
      <c r="I67" s="44">
        <v>17872655</v>
      </c>
      <c r="J67" s="49">
        <f t="shared" ref="J67:J87" si="2">E67/$E$2*100</f>
        <v>132.23021318236681</v>
      </c>
      <c r="K67" s="55">
        <f t="shared" ref="K67:K87" si="3">I67/$I$2*100</f>
        <v>127.18993767480235</v>
      </c>
    </row>
    <row r="68" spans="1:11">
      <c r="A68" s="92">
        <v>41456</v>
      </c>
      <c r="B68" s="43">
        <v>12615267</v>
      </c>
      <c r="C68" s="48">
        <v>2970694</v>
      </c>
      <c r="D68" s="43">
        <v>2668898</v>
      </c>
      <c r="E68" s="43">
        <v>18254859</v>
      </c>
      <c r="F68" s="44">
        <v>12375332</v>
      </c>
      <c r="G68" s="44">
        <v>2944751</v>
      </c>
      <c r="H68" s="50">
        <v>2694203</v>
      </c>
      <c r="I68" s="44">
        <v>17989382</v>
      </c>
      <c r="J68" s="49">
        <f t="shared" si="2"/>
        <v>132.6367073233466</v>
      </c>
      <c r="K68" s="55">
        <f t="shared" si="3"/>
        <v>128.02062006949788</v>
      </c>
    </row>
    <row r="69" spans="1:11">
      <c r="A69" s="92">
        <v>41487</v>
      </c>
      <c r="B69" s="43">
        <v>12542642</v>
      </c>
      <c r="C69" s="48">
        <v>2931681</v>
      </c>
      <c r="D69" s="43">
        <v>2663081</v>
      </c>
      <c r="E69" s="43">
        <v>18137404</v>
      </c>
      <c r="F69" s="44">
        <v>12453441</v>
      </c>
      <c r="G69" s="44">
        <v>2910260</v>
      </c>
      <c r="H69" s="50">
        <v>2704243</v>
      </c>
      <c r="I69" s="44">
        <v>17980749</v>
      </c>
      <c r="J69" s="49">
        <f t="shared" si="2"/>
        <v>131.78329922752599</v>
      </c>
      <c r="K69" s="55">
        <f t="shared" si="3"/>
        <v>127.95918371703951</v>
      </c>
    </row>
    <row r="70" spans="1:11">
      <c r="A70" s="92">
        <v>41518</v>
      </c>
      <c r="B70" s="43">
        <v>12679379</v>
      </c>
      <c r="C70" s="48">
        <v>2883080</v>
      </c>
      <c r="D70" s="43">
        <v>2707070</v>
      </c>
      <c r="E70" s="43">
        <v>18269529</v>
      </c>
      <c r="F70" s="44">
        <v>12469304</v>
      </c>
      <c r="G70" s="44">
        <v>2877697</v>
      </c>
      <c r="H70" s="50">
        <v>2727154</v>
      </c>
      <c r="I70" s="44">
        <v>18083062</v>
      </c>
      <c r="J70" s="49">
        <f t="shared" si="2"/>
        <v>132.74329705358957</v>
      </c>
      <c r="K70" s="55">
        <f t="shared" si="3"/>
        <v>128.68728953530336</v>
      </c>
    </row>
    <row r="71" spans="1:11">
      <c r="A71" s="92">
        <v>41548</v>
      </c>
      <c r="B71" s="43">
        <v>12412998</v>
      </c>
      <c r="C71" s="48">
        <v>2856746</v>
      </c>
      <c r="D71" s="43">
        <v>2756891</v>
      </c>
      <c r="E71" s="43">
        <v>18026635</v>
      </c>
      <c r="F71" s="44">
        <v>12518758</v>
      </c>
      <c r="G71" s="44">
        <v>2854685</v>
      </c>
      <c r="H71" s="50">
        <v>2748377</v>
      </c>
      <c r="I71" s="44">
        <v>18018598</v>
      </c>
      <c r="J71" s="49">
        <f t="shared" si="2"/>
        <v>130.97847047297358</v>
      </c>
      <c r="K71" s="55">
        <f t="shared" si="3"/>
        <v>128.22853440674137</v>
      </c>
    </row>
    <row r="72" spans="1:11">
      <c r="A72" s="92">
        <v>41579</v>
      </c>
      <c r="B72" s="43">
        <v>12557625</v>
      </c>
      <c r="C72" s="48">
        <v>2800861</v>
      </c>
      <c r="D72" s="43">
        <v>2766055</v>
      </c>
      <c r="E72" s="43">
        <v>18124541</v>
      </c>
      <c r="F72" s="44">
        <v>12578970</v>
      </c>
      <c r="G72" s="44">
        <v>2825449</v>
      </c>
      <c r="H72" s="50">
        <v>2759176</v>
      </c>
      <c r="I72" s="44">
        <v>18170513</v>
      </c>
      <c r="J72" s="49">
        <f t="shared" si="2"/>
        <v>131.68983885260332</v>
      </c>
      <c r="K72" s="55">
        <f t="shared" si="3"/>
        <v>129.30963060548007</v>
      </c>
    </row>
    <row r="73" spans="1:11">
      <c r="A73" s="92">
        <v>41609</v>
      </c>
      <c r="B73" s="43">
        <v>12484113</v>
      </c>
      <c r="C73" s="48">
        <v>2760917</v>
      </c>
      <c r="D73" s="43">
        <v>2823400</v>
      </c>
      <c r="E73" s="43">
        <v>18068430</v>
      </c>
      <c r="F73" s="44">
        <v>12610365</v>
      </c>
      <c r="G73" s="44">
        <v>2813909</v>
      </c>
      <c r="H73" s="50">
        <v>2790481</v>
      </c>
      <c r="I73" s="44">
        <v>18216663</v>
      </c>
      <c r="J73" s="49">
        <f t="shared" si="2"/>
        <v>131.28214584962697</v>
      </c>
      <c r="K73" s="55">
        <f t="shared" si="3"/>
        <v>129.63805498471706</v>
      </c>
    </row>
    <row r="74" spans="1:11">
      <c r="A74" s="92">
        <v>41640</v>
      </c>
      <c r="B74" s="43">
        <v>12447958</v>
      </c>
      <c r="C74" s="48">
        <v>2720965</v>
      </c>
      <c r="D74" s="43">
        <v>2838873</v>
      </c>
      <c r="E74" s="43">
        <v>18007796</v>
      </c>
      <c r="F74" s="44">
        <v>12700783</v>
      </c>
      <c r="G74" s="44">
        <v>2759712</v>
      </c>
      <c r="H74" s="50">
        <v>2803144</v>
      </c>
      <c r="I74" s="44">
        <v>18349422</v>
      </c>
      <c r="J74" s="49">
        <f t="shared" si="2"/>
        <v>130.84158949628323</v>
      </c>
      <c r="K74" s="55">
        <f t="shared" si="3"/>
        <v>130.58282837936764</v>
      </c>
    </row>
    <row r="75" spans="1:11">
      <c r="A75" s="92">
        <v>41671</v>
      </c>
      <c r="B75" s="43">
        <v>12486017</v>
      </c>
      <c r="C75" s="48">
        <v>2855300</v>
      </c>
      <c r="D75" s="43">
        <v>2836699</v>
      </c>
      <c r="E75" s="43">
        <v>18178016</v>
      </c>
      <c r="F75" s="44">
        <v>12783083</v>
      </c>
      <c r="G75" s="44">
        <v>2847336</v>
      </c>
      <c r="H75" s="50">
        <v>2812715</v>
      </c>
      <c r="I75" s="44">
        <v>18559652</v>
      </c>
      <c r="J75" s="49">
        <f t="shared" si="2"/>
        <v>132.07837912695527</v>
      </c>
      <c r="K75" s="55">
        <f t="shared" si="3"/>
        <v>132.07892062740655</v>
      </c>
    </row>
    <row r="76" spans="1:11" s="30" customFormat="1">
      <c r="A76" s="92">
        <v>41699</v>
      </c>
      <c r="B76" s="43">
        <v>12700185</v>
      </c>
      <c r="C76" s="48">
        <v>2871284</v>
      </c>
      <c r="D76" s="43">
        <v>2849623</v>
      </c>
      <c r="E76" s="43">
        <v>18421092</v>
      </c>
      <c r="F76" s="44">
        <v>12818266</v>
      </c>
      <c r="G76" s="44">
        <v>2847815</v>
      </c>
      <c r="H76" s="50">
        <v>2832877</v>
      </c>
      <c r="I76" s="44">
        <v>18566778</v>
      </c>
      <c r="J76" s="49">
        <f t="shared" si="2"/>
        <v>133.84452808868267</v>
      </c>
      <c r="K76" s="55">
        <f t="shared" si="3"/>
        <v>132.12963248280079</v>
      </c>
    </row>
    <row r="77" spans="1:11">
      <c r="A77" s="92">
        <v>41730</v>
      </c>
      <c r="B77" s="43">
        <v>12868737</v>
      </c>
      <c r="C77" s="48">
        <v>2815090</v>
      </c>
      <c r="D77" s="43">
        <v>2844868</v>
      </c>
      <c r="E77" s="43">
        <v>18528695</v>
      </c>
      <c r="F77" s="44">
        <v>12858781</v>
      </c>
      <c r="G77" s="44">
        <v>2805939</v>
      </c>
      <c r="H77" s="50">
        <v>2841500</v>
      </c>
      <c r="I77" s="44">
        <v>18534682</v>
      </c>
      <c r="J77" s="49">
        <f t="shared" si="2"/>
        <v>134.62635322456094</v>
      </c>
      <c r="K77" s="55">
        <f t="shared" si="3"/>
        <v>131.90122275634377</v>
      </c>
    </row>
    <row r="78" spans="1:11">
      <c r="A78" s="92">
        <v>41760</v>
      </c>
      <c r="B78" s="43">
        <v>13068558</v>
      </c>
      <c r="C78" s="48">
        <v>2815276</v>
      </c>
      <c r="D78" s="43">
        <v>2849314</v>
      </c>
      <c r="E78" s="43">
        <v>18733148</v>
      </c>
      <c r="F78" s="44">
        <v>12929706</v>
      </c>
      <c r="G78" s="44">
        <v>2806490</v>
      </c>
      <c r="H78" s="50">
        <v>2854388</v>
      </c>
      <c r="I78" s="44">
        <v>18600758</v>
      </c>
      <c r="J78" s="49">
        <f t="shared" si="2"/>
        <v>136.11187402329077</v>
      </c>
      <c r="K78" s="55">
        <f t="shared" si="3"/>
        <v>132.37144960970159</v>
      </c>
    </row>
    <row r="79" spans="1:11">
      <c r="A79" s="92">
        <v>41791</v>
      </c>
      <c r="B79" s="43">
        <v>13351474</v>
      </c>
      <c r="C79" s="48">
        <v>2816946</v>
      </c>
      <c r="D79" s="43">
        <v>2852087</v>
      </c>
      <c r="E79" s="43">
        <v>19020507</v>
      </c>
      <c r="F79" s="44">
        <v>13000028</v>
      </c>
      <c r="G79" s="44">
        <v>2812119</v>
      </c>
      <c r="H79" s="50">
        <v>2862695</v>
      </c>
      <c r="I79" s="44">
        <v>18681059</v>
      </c>
      <c r="J79" s="49">
        <f t="shared" si="2"/>
        <v>138.19977574741415</v>
      </c>
      <c r="K79" s="55">
        <f t="shared" si="3"/>
        <v>132.942908029574</v>
      </c>
    </row>
    <row r="80" spans="1:11">
      <c r="A80" s="92">
        <v>41821</v>
      </c>
      <c r="B80" s="43">
        <v>13109755</v>
      </c>
      <c r="C80" s="48">
        <v>2875917</v>
      </c>
      <c r="D80" s="43">
        <v>2864800</v>
      </c>
      <c r="E80" s="43">
        <v>18850472</v>
      </c>
      <c r="F80" s="44">
        <v>12994496</v>
      </c>
      <c r="G80" s="44">
        <v>2850254</v>
      </c>
      <c r="H80" s="50">
        <v>2876131</v>
      </c>
      <c r="I80" s="44">
        <v>18594848</v>
      </c>
      <c r="J80" s="49">
        <f t="shared" si="2"/>
        <v>136.96433029534438</v>
      </c>
      <c r="K80" s="55">
        <f t="shared" si="3"/>
        <v>132.32939136308642</v>
      </c>
    </row>
    <row r="81" spans="1:11">
      <c r="A81" s="92">
        <v>41852</v>
      </c>
      <c r="B81" s="43">
        <v>13212186</v>
      </c>
      <c r="C81" s="48">
        <v>2909657</v>
      </c>
      <c r="D81" s="43">
        <v>2859563</v>
      </c>
      <c r="E81" s="43">
        <v>18981406</v>
      </c>
      <c r="F81" s="44">
        <v>13087402</v>
      </c>
      <c r="G81" s="44">
        <v>2883594</v>
      </c>
      <c r="H81" s="50">
        <v>2884078</v>
      </c>
      <c r="I81" s="44">
        <v>18818979</v>
      </c>
      <c r="J81" s="49">
        <f t="shared" si="2"/>
        <v>137.91567451754162</v>
      </c>
      <c r="K81" s="55">
        <f t="shared" si="3"/>
        <v>133.92440944635337</v>
      </c>
    </row>
    <row r="82" spans="1:11">
      <c r="A82" s="92">
        <v>41883</v>
      </c>
      <c r="B82" s="43">
        <v>13321597</v>
      </c>
      <c r="C82" s="48">
        <v>2907549</v>
      </c>
      <c r="D82" s="43">
        <v>2879940</v>
      </c>
      <c r="E82" s="43">
        <v>19109086</v>
      </c>
      <c r="F82" s="44">
        <v>13120687</v>
      </c>
      <c r="G82" s="44">
        <v>2896537</v>
      </c>
      <c r="H82" s="50">
        <v>2892127</v>
      </c>
      <c r="I82" s="44">
        <v>18909230</v>
      </c>
      <c r="J82" s="49">
        <f t="shared" si="2"/>
        <v>138.84337572799987</v>
      </c>
      <c r="K82" s="55">
        <f t="shared" si="3"/>
        <v>134.5666765893765</v>
      </c>
    </row>
    <row r="83" spans="1:11">
      <c r="A83" s="92">
        <v>41913</v>
      </c>
      <c r="B83" s="44">
        <v>13211467</v>
      </c>
      <c r="C83" s="50">
        <v>2924846</v>
      </c>
      <c r="D83" s="44">
        <v>2908367</v>
      </c>
      <c r="E83" s="44">
        <v>19044680</v>
      </c>
      <c r="F83" s="44">
        <v>13206602</v>
      </c>
      <c r="G83" s="44">
        <v>2915576</v>
      </c>
      <c r="H83" s="50">
        <v>2900361</v>
      </c>
      <c r="I83" s="44">
        <v>19029909</v>
      </c>
      <c r="J83" s="49">
        <f t="shared" si="2"/>
        <v>138.37541266283088</v>
      </c>
      <c r="K83" s="55">
        <f t="shared" si="3"/>
        <v>135.42548321260387</v>
      </c>
    </row>
    <row r="84" spans="1:11" s="31" customFormat="1">
      <c r="A84" s="93">
        <v>41944</v>
      </c>
      <c r="B84" s="45">
        <v>13237370</v>
      </c>
      <c r="C84" s="51">
        <v>2868886</v>
      </c>
      <c r="D84" s="47">
        <v>2929226</v>
      </c>
      <c r="E84" s="47">
        <v>19035482</v>
      </c>
      <c r="F84" s="44">
        <v>13227478</v>
      </c>
      <c r="G84" s="44">
        <v>2892609</v>
      </c>
      <c r="H84" s="50">
        <v>2916517</v>
      </c>
      <c r="I84" s="44">
        <v>19077785</v>
      </c>
      <c r="J84" s="49">
        <f t="shared" si="2"/>
        <v>138.30858155589328</v>
      </c>
      <c r="K84" s="55">
        <f t="shared" si="3"/>
        <v>135.76619059245979</v>
      </c>
    </row>
    <row r="85" spans="1:11">
      <c r="A85" s="92">
        <v>41974</v>
      </c>
      <c r="B85" s="44">
        <v>13240122</v>
      </c>
      <c r="C85" s="50">
        <v>2827633</v>
      </c>
      <c r="D85" s="44">
        <v>2910148</v>
      </c>
      <c r="E85" s="44">
        <v>18977903</v>
      </c>
      <c r="F85" s="44">
        <v>13303225</v>
      </c>
      <c r="G85" s="44">
        <v>2883797</v>
      </c>
      <c r="H85" s="50">
        <v>2907069</v>
      </c>
      <c r="I85" s="44">
        <v>19133107</v>
      </c>
      <c r="J85" s="49">
        <f t="shared" si="2"/>
        <v>137.89022231406233</v>
      </c>
      <c r="K85" s="55">
        <f t="shared" si="3"/>
        <v>136.15988709317807</v>
      </c>
    </row>
    <row r="86" spans="1:11">
      <c r="A86" s="92">
        <v>42005</v>
      </c>
      <c r="B86" s="43">
        <v>13058277</v>
      </c>
      <c r="C86" s="48">
        <v>2821819</v>
      </c>
      <c r="D86" s="43">
        <v>2926680</v>
      </c>
      <c r="E86" s="43">
        <v>18806776</v>
      </c>
      <c r="F86" s="43">
        <v>13330714</v>
      </c>
      <c r="G86" s="43">
        <v>2867072</v>
      </c>
      <c r="H86" s="48">
        <v>2920360</v>
      </c>
      <c r="I86" s="43">
        <v>19168464</v>
      </c>
      <c r="J86" s="49">
        <f t="shared" si="2"/>
        <v>136.64684257532414</v>
      </c>
      <c r="K86" s="55">
        <f t="shared" si="3"/>
        <v>136.41150357804662</v>
      </c>
    </row>
    <row r="87" spans="1:11" ht="15.75" thickBot="1">
      <c r="A87" s="94">
        <v>42036</v>
      </c>
      <c r="B87" s="46">
        <v>13019198</v>
      </c>
      <c r="C87" s="52">
        <v>2914541</v>
      </c>
      <c r="D87" s="46">
        <v>2929385</v>
      </c>
      <c r="E87" s="46">
        <v>18863124</v>
      </c>
      <c r="F87" s="46">
        <v>13374584</v>
      </c>
      <c r="G87" s="46">
        <v>2905579</v>
      </c>
      <c r="H87" s="52">
        <v>2927731</v>
      </c>
      <c r="I87" s="46">
        <v>19259512</v>
      </c>
      <c r="J87" s="53">
        <f t="shared" si="2"/>
        <v>137.05625758007744</v>
      </c>
      <c r="K87" s="56">
        <f t="shared" si="3"/>
        <v>137.05944253537643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43"/>
  <sheetViews>
    <sheetView workbookViewId="0">
      <pane ySplit="1" topLeftCell="A2" activePane="bottomLeft" state="frozen"/>
      <selection pane="bottomLeft" activeCell="B2" sqref="B2:B16"/>
    </sheetView>
  </sheetViews>
  <sheetFormatPr defaultColWidth="9.140625" defaultRowHeight="15"/>
  <cols>
    <col min="1" max="1" width="12.7109375" style="4" bestFit="1" customWidth="1"/>
    <col min="2" max="2" width="16.42578125" style="4" bestFit="1" customWidth="1"/>
    <col min="3" max="3" width="12" style="4" customWidth="1"/>
    <col min="4" max="4" width="12" style="4" bestFit="1" customWidth="1"/>
    <col min="5" max="5" width="12" style="4" customWidth="1"/>
    <col min="6" max="6" width="19.140625" style="4" customWidth="1"/>
    <col min="7" max="8" width="33.140625" style="4" customWidth="1"/>
    <col min="9" max="9" width="18.42578125" style="4" customWidth="1"/>
    <col min="10" max="10" width="33.140625" style="4" customWidth="1"/>
    <col min="11" max="11" width="9.140625" style="4"/>
    <col min="12" max="14" width="9.140625" style="6"/>
    <col min="15" max="18" width="9.140625" style="4"/>
    <col min="19" max="19" width="11.7109375" style="4" bestFit="1" customWidth="1"/>
    <col min="20" max="16384" width="9.140625" style="4"/>
  </cols>
  <sheetData>
    <row r="1" spans="1:20" ht="30.75" thickBot="1">
      <c r="A1" s="83" t="s">
        <v>92</v>
      </c>
      <c r="B1" s="100" t="s">
        <v>175</v>
      </c>
      <c r="C1" s="83">
        <v>41671</v>
      </c>
      <c r="D1" s="83">
        <v>42005</v>
      </c>
      <c r="E1" s="83">
        <v>42036</v>
      </c>
      <c r="F1" s="84" t="s">
        <v>286</v>
      </c>
      <c r="G1" s="84" t="s">
        <v>283</v>
      </c>
      <c r="H1" s="84" t="s">
        <v>284</v>
      </c>
      <c r="I1" s="84" t="s">
        <v>288</v>
      </c>
      <c r="J1" s="84" t="s">
        <v>285</v>
      </c>
    </row>
    <row r="2" spans="1:20">
      <c r="A2" s="101">
        <v>76</v>
      </c>
      <c r="B2" s="102" t="s">
        <v>168</v>
      </c>
      <c r="C2" s="64">
        <v>1475</v>
      </c>
      <c r="D2" s="43">
        <v>1575</v>
      </c>
      <c r="E2" s="64">
        <v>1641</v>
      </c>
      <c r="F2" s="79">
        <f t="shared" ref="F2:F33" si="0">E2/$E$83</f>
        <v>9.8407489763462216E-4</v>
      </c>
      <c r="G2" s="79">
        <f t="shared" ref="G2:G33" si="1">(E2-C2)/C2</f>
        <v>0.11254237288135593</v>
      </c>
      <c r="H2" s="43">
        <f t="shared" ref="H2:H33" si="2">E2-C2</f>
        <v>166</v>
      </c>
      <c r="I2" s="80">
        <f t="shared" ref="I2:I33" si="3">H2/$H$83</f>
        <v>2.4329830424013247E-3</v>
      </c>
      <c r="J2" s="64">
        <f t="shared" ref="J2:J33" si="4">E2-D2</f>
        <v>66</v>
      </c>
      <c r="L2" s="40"/>
      <c r="M2" s="37"/>
      <c r="O2" s="3"/>
      <c r="P2" s="7"/>
      <c r="S2" s="3"/>
      <c r="T2" s="7"/>
    </row>
    <row r="3" spans="1:20">
      <c r="A3" s="101">
        <v>12</v>
      </c>
      <c r="B3" s="102" t="s">
        <v>104</v>
      </c>
      <c r="C3" s="64">
        <v>1503</v>
      </c>
      <c r="D3" s="43">
        <v>1664</v>
      </c>
      <c r="E3" s="64">
        <v>1672</v>
      </c>
      <c r="F3" s="79">
        <f t="shared" si="0"/>
        <v>1.0026649779677564E-3</v>
      </c>
      <c r="G3" s="79">
        <f t="shared" si="1"/>
        <v>0.11244178310046574</v>
      </c>
      <c r="H3" s="43">
        <f t="shared" si="2"/>
        <v>169</v>
      </c>
      <c r="I3" s="80">
        <f t="shared" si="3"/>
        <v>2.4769526154567708E-3</v>
      </c>
      <c r="J3" s="64">
        <f t="shared" si="4"/>
        <v>8</v>
      </c>
      <c r="L3" s="40"/>
      <c r="M3" s="37"/>
      <c r="O3" s="6"/>
      <c r="P3" s="7"/>
      <c r="S3" s="3"/>
      <c r="T3" s="7"/>
    </row>
    <row r="4" spans="1:20">
      <c r="A4" s="101">
        <v>30</v>
      </c>
      <c r="B4" s="102" t="s">
        <v>122</v>
      </c>
      <c r="C4" s="64">
        <v>994</v>
      </c>
      <c r="D4" s="43">
        <v>1084</v>
      </c>
      <c r="E4" s="64">
        <v>1094</v>
      </c>
      <c r="F4" s="79">
        <f t="shared" si="0"/>
        <v>6.5604993175641477E-4</v>
      </c>
      <c r="G4" s="79">
        <f t="shared" si="1"/>
        <v>0.1006036217303823</v>
      </c>
      <c r="H4" s="43">
        <f t="shared" si="2"/>
        <v>100</v>
      </c>
      <c r="I4" s="80">
        <f t="shared" si="3"/>
        <v>1.465652435181521E-3</v>
      </c>
      <c r="J4" s="64">
        <f t="shared" si="4"/>
        <v>10</v>
      </c>
      <c r="L4" s="40"/>
      <c r="M4" s="37"/>
      <c r="O4" s="3"/>
      <c r="P4" s="7"/>
      <c r="S4" s="2"/>
      <c r="T4" s="7"/>
    </row>
    <row r="5" spans="1:20">
      <c r="A5" s="101">
        <v>65</v>
      </c>
      <c r="B5" s="102" t="s">
        <v>157</v>
      </c>
      <c r="C5" s="64">
        <v>6003</v>
      </c>
      <c r="D5" s="43">
        <v>6370</v>
      </c>
      <c r="E5" s="64">
        <v>6471</v>
      </c>
      <c r="F5" s="79">
        <f t="shared" si="0"/>
        <v>3.8805293495390858E-3</v>
      </c>
      <c r="G5" s="79">
        <f t="shared" si="1"/>
        <v>7.7961019490254871E-2</v>
      </c>
      <c r="H5" s="43">
        <f t="shared" si="2"/>
        <v>468</v>
      </c>
      <c r="I5" s="80">
        <f t="shared" si="3"/>
        <v>6.8592533966495188E-3</v>
      </c>
      <c r="J5" s="64">
        <f t="shared" si="4"/>
        <v>101</v>
      </c>
      <c r="L5" s="40"/>
      <c r="M5" s="37"/>
      <c r="O5" s="3"/>
      <c r="P5" s="7"/>
      <c r="S5" s="3"/>
      <c r="T5" s="7"/>
    </row>
    <row r="6" spans="1:20">
      <c r="A6" s="101">
        <v>77</v>
      </c>
      <c r="B6" s="102" t="s">
        <v>169</v>
      </c>
      <c r="C6" s="64">
        <v>5689</v>
      </c>
      <c r="D6" s="43">
        <v>6057</v>
      </c>
      <c r="E6" s="64">
        <v>6094</v>
      </c>
      <c r="F6" s="79">
        <f t="shared" si="0"/>
        <v>3.6544499854877436E-3</v>
      </c>
      <c r="G6" s="79">
        <f t="shared" si="1"/>
        <v>7.1190015820003519E-2</v>
      </c>
      <c r="H6" s="43">
        <f t="shared" si="2"/>
        <v>405</v>
      </c>
      <c r="I6" s="80">
        <f t="shared" si="3"/>
        <v>5.9358923624851598E-3</v>
      </c>
      <c r="J6" s="64">
        <f t="shared" si="4"/>
        <v>37</v>
      </c>
      <c r="L6" s="40"/>
      <c r="M6" s="37"/>
      <c r="O6" s="3"/>
      <c r="P6" s="7"/>
      <c r="S6" s="3"/>
      <c r="T6" s="7"/>
    </row>
    <row r="7" spans="1:20">
      <c r="A7" s="101">
        <v>73</v>
      </c>
      <c r="B7" s="102" t="s">
        <v>165</v>
      </c>
      <c r="C7" s="64">
        <v>1827</v>
      </c>
      <c r="D7" s="43">
        <v>1952</v>
      </c>
      <c r="E7" s="64">
        <v>1956</v>
      </c>
      <c r="F7" s="79">
        <f t="shared" si="0"/>
        <v>1.1729741010196959E-3</v>
      </c>
      <c r="G7" s="79">
        <f t="shared" si="1"/>
        <v>7.0607553366174053E-2</v>
      </c>
      <c r="H7" s="43">
        <f t="shared" si="2"/>
        <v>129</v>
      </c>
      <c r="I7" s="80">
        <f t="shared" si="3"/>
        <v>1.8906916413841623E-3</v>
      </c>
      <c r="J7" s="64">
        <f t="shared" si="4"/>
        <v>4</v>
      </c>
      <c r="L7" s="40"/>
      <c r="M7" s="37"/>
      <c r="O7" s="3"/>
      <c r="P7" s="7"/>
      <c r="S7" s="3"/>
      <c r="T7" s="7"/>
    </row>
    <row r="8" spans="1:20">
      <c r="A8" s="101">
        <v>40</v>
      </c>
      <c r="B8" s="102" t="s">
        <v>132</v>
      </c>
      <c r="C8" s="64">
        <v>3166</v>
      </c>
      <c r="D8" s="43">
        <v>3376</v>
      </c>
      <c r="E8" s="64">
        <v>3386</v>
      </c>
      <c r="F8" s="79">
        <f t="shared" si="0"/>
        <v>2.030516516386856E-3</v>
      </c>
      <c r="G8" s="79">
        <f t="shared" si="1"/>
        <v>6.948831332912192E-2</v>
      </c>
      <c r="H8" s="43">
        <f t="shared" si="2"/>
        <v>220</v>
      </c>
      <c r="I8" s="80">
        <f t="shared" si="3"/>
        <v>3.2244353573993461E-3</v>
      </c>
      <c r="J8" s="64">
        <f t="shared" si="4"/>
        <v>10</v>
      </c>
      <c r="L8" s="40"/>
      <c r="M8" s="37"/>
      <c r="O8" s="3"/>
      <c r="P8" s="7"/>
      <c r="S8" s="3"/>
      <c r="T8" s="7"/>
    </row>
    <row r="9" spans="1:20">
      <c r="A9" s="101">
        <v>51</v>
      </c>
      <c r="B9" s="102" t="s">
        <v>143</v>
      </c>
      <c r="C9" s="64">
        <v>4842</v>
      </c>
      <c r="D9" s="43">
        <v>5162</v>
      </c>
      <c r="E9" s="64">
        <v>5166</v>
      </c>
      <c r="F9" s="79">
        <f t="shared" si="0"/>
        <v>3.097946935515209E-3</v>
      </c>
      <c r="G9" s="79">
        <f t="shared" si="1"/>
        <v>6.6914498141263934E-2</v>
      </c>
      <c r="H9" s="43">
        <f t="shared" si="2"/>
        <v>324</v>
      </c>
      <c r="I9" s="80">
        <f t="shared" si="3"/>
        <v>4.7487138899881282E-3</v>
      </c>
      <c r="J9" s="64">
        <f t="shared" si="4"/>
        <v>4</v>
      </c>
      <c r="L9" s="40"/>
      <c r="M9" s="37"/>
      <c r="O9" s="2"/>
      <c r="P9" s="7"/>
      <c r="S9" s="2"/>
      <c r="T9" s="7"/>
    </row>
    <row r="10" spans="1:20">
      <c r="A10" s="101">
        <v>50</v>
      </c>
      <c r="B10" s="102" t="s">
        <v>142</v>
      </c>
      <c r="C10" s="64">
        <v>5212</v>
      </c>
      <c r="D10" s="43">
        <v>5564</v>
      </c>
      <c r="E10" s="64">
        <v>5557</v>
      </c>
      <c r="F10" s="79">
        <f t="shared" si="0"/>
        <v>3.332421819716999E-3</v>
      </c>
      <c r="G10" s="79">
        <f t="shared" si="1"/>
        <v>6.6193399846508058E-2</v>
      </c>
      <c r="H10" s="43">
        <f t="shared" si="2"/>
        <v>345</v>
      </c>
      <c r="I10" s="80">
        <f t="shared" si="3"/>
        <v>5.0565009013762473E-3</v>
      </c>
      <c r="J10" s="64">
        <f t="shared" si="4"/>
        <v>-7</v>
      </c>
      <c r="L10" s="40"/>
      <c r="M10" s="37"/>
      <c r="O10" s="3"/>
      <c r="P10" s="7"/>
      <c r="S10" s="3"/>
      <c r="T10" s="7"/>
    </row>
    <row r="11" spans="1:20">
      <c r="A11" s="101">
        <v>2</v>
      </c>
      <c r="B11" s="102" t="s">
        <v>94</v>
      </c>
      <c r="C11" s="64">
        <v>5394</v>
      </c>
      <c r="D11" s="43">
        <v>5661</v>
      </c>
      <c r="E11" s="64">
        <v>5749</v>
      </c>
      <c r="F11" s="79">
        <f t="shared" si="0"/>
        <v>3.447560381780282E-3</v>
      </c>
      <c r="G11" s="79">
        <f t="shared" si="1"/>
        <v>6.5813867259918432E-2</v>
      </c>
      <c r="H11" s="43">
        <f t="shared" si="2"/>
        <v>355</v>
      </c>
      <c r="I11" s="80">
        <f t="shared" si="3"/>
        <v>5.2030661448943995E-3</v>
      </c>
      <c r="J11" s="64">
        <f t="shared" si="4"/>
        <v>88</v>
      </c>
      <c r="L11" s="40"/>
      <c r="M11" s="37"/>
      <c r="O11" s="3"/>
      <c r="P11" s="7"/>
      <c r="S11" s="2"/>
      <c r="T11" s="7"/>
    </row>
    <row r="12" spans="1:20">
      <c r="A12" s="101">
        <v>81</v>
      </c>
      <c r="B12" s="102" t="s">
        <v>173</v>
      </c>
      <c r="C12" s="64">
        <v>6342</v>
      </c>
      <c r="D12" s="43">
        <v>6713</v>
      </c>
      <c r="E12" s="64">
        <v>6747</v>
      </c>
      <c r="F12" s="79">
        <f t="shared" si="0"/>
        <v>4.0460410325050553E-3</v>
      </c>
      <c r="G12" s="79">
        <f t="shared" si="1"/>
        <v>6.3859981078524128E-2</v>
      </c>
      <c r="H12" s="43">
        <f t="shared" si="2"/>
        <v>405</v>
      </c>
      <c r="I12" s="80">
        <f t="shared" si="3"/>
        <v>5.9358923624851598E-3</v>
      </c>
      <c r="J12" s="64">
        <f t="shared" si="4"/>
        <v>34</v>
      </c>
      <c r="L12" s="40"/>
      <c r="M12" s="37"/>
      <c r="O12" s="3"/>
      <c r="P12" s="7"/>
      <c r="S12" s="3"/>
      <c r="T12" s="7"/>
    </row>
    <row r="13" spans="1:20">
      <c r="A13" s="101">
        <v>79</v>
      </c>
      <c r="B13" s="102" t="s">
        <v>171</v>
      </c>
      <c r="C13" s="64">
        <v>1398</v>
      </c>
      <c r="D13" s="43">
        <v>1494</v>
      </c>
      <c r="E13" s="64">
        <v>1487</v>
      </c>
      <c r="F13" s="79">
        <f t="shared" si="0"/>
        <v>8.9172417597969727E-4</v>
      </c>
      <c r="G13" s="79">
        <f t="shared" si="1"/>
        <v>6.3662374821173109E-2</v>
      </c>
      <c r="H13" s="43">
        <f t="shared" si="2"/>
        <v>89</v>
      </c>
      <c r="I13" s="80">
        <f t="shared" si="3"/>
        <v>1.3044306673115538E-3</v>
      </c>
      <c r="J13" s="64">
        <f t="shared" si="4"/>
        <v>-7</v>
      </c>
      <c r="L13" s="40"/>
      <c r="M13" s="37"/>
      <c r="O13" s="3"/>
      <c r="P13" s="7"/>
      <c r="S13" s="3"/>
      <c r="T13" s="7"/>
    </row>
    <row r="14" spans="1:20">
      <c r="A14" s="101">
        <v>71</v>
      </c>
      <c r="B14" s="102" t="s">
        <v>163</v>
      </c>
      <c r="C14" s="64">
        <v>4126</v>
      </c>
      <c r="D14" s="43">
        <v>4355</v>
      </c>
      <c r="E14" s="64">
        <v>4383</v>
      </c>
      <c r="F14" s="79">
        <f t="shared" si="0"/>
        <v>2.6283974871008828E-3</v>
      </c>
      <c r="G14" s="79">
        <f t="shared" si="1"/>
        <v>6.2287930198739697E-2</v>
      </c>
      <c r="H14" s="43">
        <f t="shared" si="2"/>
        <v>257</v>
      </c>
      <c r="I14" s="80">
        <f t="shared" si="3"/>
        <v>3.766726758416509E-3</v>
      </c>
      <c r="J14" s="64">
        <f t="shared" si="4"/>
        <v>28</v>
      </c>
      <c r="L14" s="40"/>
      <c r="M14" s="37"/>
      <c r="O14" s="3"/>
      <c r="P14" s="7"/>
      <c r="S14" s="3"/>
      <c r="T14" s="7"/>
    </row>
    <row r="15" spans="1:20">
      <c r="A15" s="101">
        <v>68</v>
      </c>
      <c r="B15" s="102" t="s">
        <v>160</v>
      </c>
      <c r="C15" s="64">
        <v>5398</v>
      </c>
      <c r="D15" s="43">
        <v>5687</v>
      </c>
      <c r="E15" s="64">
        <v>5725</v>
      </c>
      <c r="F15" s="79">
        <f t="shared" si="0"/>
        <v>3.4331680615223717E-3</v>
      </c>
      <c r="G15" s="79">
        <f t="shared" si="1"/>
        <v>6.0577991848832904E-2</v>
      </c>
      <c r="H15" s="43">
        <f t="shared" si="2"/>
        <v>327</v>
      </c>
      <c r="I15" s="80">
        <f t="shared" si="3"/>
        <v>4.7926834630435738E-3</v>
      </c>
      <c r="J15" s="64">
        <f t="shared" si="4"/>
        <v>38</v>
      </c>
      <c r="L15" s="40"/>
      <c r="M15" s="37"/>
      <c r="O15" s="3"/>
      <c r="P15" s="7"/>
      <c r="S15" s="3"/>
      <c r="T15" s="7"/>
    </row>
    <row r="16" spans="1:20">
      <c r="A16" s="101">
        <v>4</v>
      </c>
      <c r="B16" s="102" t="s">
        <v>96</v>
      </c>
      <c r="C16" s="64">
        <v>2071</v>
      </c>
      <c r="D16" s="43">
        <v>2194</v>
      </c>
      <c r="E16" s="64">
        <v>2196</v>
      </c>
      <c r="F16" s="79">
        <f t="shared" si="0"/>
        <v>1.3168973035987998E-3</v>
      </c>
      <c r="G16" s="79">
        <f t="shared" si="1"/>
        <v>6.0357315306615159E-2</v>
      </c>
      <c r="H16" s="43">
        <f t="shared" si="2"/>
        <v>125</v>
      </c>
      <c r="I16" s="80">
        <f t="shared" si="3"/>
        <v>1.8320655439769014E-3</v>
      </c>
      <c r="J16" s="64">
        <f t="shared" si="4"/>
        <v>2</v>
      </c>
      <c r="L16" s="40"/>
      <c r="M16" s="37"/>
      <c r="O16" s="3"/>
      <c r="P16" s="7"/>
      <c r="S16" s="3"/>
      <c r="T16" s="7"/>
    </row>
    <row r="17" spans="1:20">
      <c r="A17" s="101">
        <v>74</v>
      </c>
      <c r="B17" s="102" t="s">
        <v>166</v>
      </c>
      <c r="C17" s="64">
        <v>3611</v>
      </c>
      <c r="D17" s="43">
        <v>3807</v>
      </c>
      <c r="E17" s="64">
        <v>3820</v>
      </c>
      <c r="F17" s="79">
        <f t="shared" si="0"/>
        <v>2.2907776410507354E-3</v>
      </c>
      <c r="G17" s="79">
        <f t="shared" si="1"/>
        <v>5.7878703960121847E-2</v>
      </c>
      <c r="H17" s="43">
        <f t="shared" si="2"/>
        <v>209</v>
      </c>
      <c r="I17" s="80">
        <f t="shared" si="3"/>
        <v>3.0632135895293788E-3</v>
      </c>
      <c r="J17" s="64">
        <f t="shared" si="4"/>
        <v>13</v>
      </c>
      <c r="S17" s="6"/>
      <c r="T17" s="6"/>
    </row>
    <row r="18" spans="1:20">
      <c r="A18" s="101">
        <v>75</v>
      </c>
      <c r="B18" s="102" t="s">
        <v>167</v>
      </c>
      <c r="C18" s="64">
        <v>992</v>
      </c>
      <c r="D18" s="43">
        <v>1042</v>
      </c>
      <c r="E18" s="64">
        <v>1049</v>
      </c>
      <c r="F18" s="79">
        <f t="shared" si="0"/>
        <v>6.2906433127283277E-4</v>
      </c>
      <c r="G18" s="79">
        <f t="shared" si="1"/>
        <v>5.7459677419354836E-2</v>
      </c>
      <c r="H18" s="43">
        <f t="shared" si="2"/>
        <v>57</v>
      </c>
      <c r="I18" s="80">
        <f t="shared" si="3"/>
        <v>8.3542188805346695E-4</v>
      </c>
      <c r="J18" s="64">
        <f t="shared" si="4"/>
        <v>7</v>
      </c>
      <c r="L18" s="3"/>
    </row>
    <row r="19" spans="1:20">
      <c r="A19" s="101">
        <v>6</v>
      </c>
      <c r="B19" s="102" t="s">
        <v>98</v>
      </c>
      <c r="C19" s="64">
        <v>126265</v>
      </c>
      <c r="D19" s="43">
        <v>132768</v>
      </c>
      <c r="E19" s="64">
        <v>133419</v>
      </c>
      <c r="F19" s="79">
        <f t="shared" si="0"/>
        <v>8.0008707353756037E-2</v>
      </c>
      <c r="G19" s="79">
        <f t="shared" si="1"/>
        <v>5.6658614818041422E-2</v>
      </c>
      <c r="H19" s="43">
        <f t="shared" si="2"/>
        <v>7154</v>
      </c>
      <c r="I19" s="80">
        <f t="shared" si="3"/>
        <v>0.10485277521288601</v>
      </c>
      <c r="J19" s="64">
        <f t="shared" si="4"/>
        <v>651</v>
      </c>
      <c r="L19" s="3"/>
    </row>
    <row r="20" spans="1:20">
      <c r="A20" s="101">
        <v>18</v>
      </c>
      <c r="B20" s="102" t="s">
        <v>110</v>
      </c>
      <c r="C20" s="64">
        <v>2575</v>
      </c>
      <c r="D20" s="43">
        <v>2699</v>
      </c>
      <c r="E20" s="64">
        <v>2715</v>
      </c>
      <c r="F20" s="79">
        <f t="shared" si="0"/>
        <v>1.6281312291761116E-3</v>
      </c>
      <c r="G20" s="79">
        <f t="shared" si="1"/>
        <v>5.4368932038834951E-2</v>
      </c>
      <c r="H20" s="43">
        <f t="shared" si="2"/>
        <v>140</v>
      </c>
      <c r="I20" s="80">
        <f t="shared" si="3"/>
        <v>2.0519134092541295E-3</v>
      </c>
      <c r="J20" s="64">
        <f t="shared" si="4"/>
        <v>16</v>
      </c>
      <c r="K20" s="3"/>
      <c r="L20" s="3"/>
    </row>
    <row r="21" spans="1:20">
      <c r="A21" s="101">
        <v>38</v>
      </c>
      <c r="B21" s="102" t="s">
        <v>130</v>
      </c>
      <c r="C21" s="64">
        <v>26437</v>
      </c>
      <c r="D21" s="43">
        <v>27801</v>
      </c>
      <c r="E21" s="64">
        <v>27831</v>
      </c>
      <c r="F21" s="79">
        <f t="shared" si="0"/>
        <v>1.6689694379079325E-2</v>
      </c>
      <c r="G21" s="79">
        <f t="shared" si="1"/>
        <v>5.2729129628929151E-2</v>
      </c>
      <c r="H21" s="43">
        <f t="shared" si="2"/>
        <v>1394</v>
      </c>
      <c r="I21" s="80">
        <f t="shared" si="3"/>
        <v>2.0431194946430403E-2</v>
      </c>
      <c r="J21" s="64">
        <f t="shared" si="4"/>
        <v>30</v>
      </c>
      <c r="K21" s="2"/>
      <c r="L21" s="3"/>
    </row>
    <row r="22" spans="1:20">
      <c r="A22" s="101">
        <v>49</v>
      </c>
      <c r="B22" s="102" t="s">
        <v>141</v>
      </c>
      <c r="C22" s="64">
        <v>1735</v>
      </c>
      <c r="D22" s="43">
        <v>1802</v>
      </c>
      <c r="E22" s="64">
        <v>1825</v>
      </c>
      <c r="F22" s="79">
        <f t="shared" si="0"/>
        <v>1.0944160196119351E-3</v>
      </c>
      <c r="G22" s="79">
        <f t="shared" si="1"/>
        <v>5.1873198847262249E-2</v>
      </c>
      <c r="H22" s="43">
        <f t="shared" si="2"/>
        <v>90</v>
      </c>
      <c r="I22" s="80">
        <f t="shared" si="3"/>
        <v>1.319087191663369E-3</v>
      </c>
      <c r="J22" s="64">
        <f t="shared" si="4"/>
        <v>23</v>
      </c>
      <c r="K22" s="3"/>
      <c r="L22" s="3"/>
    </row>
    <row r="23" spans="1:20">
      <c r="A23" s="101">
        <v>7</v>
      </c>
      <c r="B23" s="102" t="s">
        <v>99</v>
      </c>
      <c r="C23" s="64">
        <v>61793</v>
      </c>
      <c r="D23" s="43">
        <v>64607</v>
      </c>
      <c r="E23" s="64">
        <v>64980</v>
      </c>
      <c r="F23" s="79">
        <f t="shared" si="0"/>
        <v>3.896720709829235E-2</v>
      </c>
      <c r="G23" s="79">
        <f t="shared" si="1"/>
        <v>5.1575421164209538E-2</v>
      </c>
      <c r="H23" s="43">
        <f t="shared" si="2"/>
        <v>3187</v>
      </c>
      <c r="I23" s="80">
        <f t="shared" si="3"/>
        <v>4.6710343109235074E-2</v>
      </c>
      <c r="J23" s="64">
        <f t="shared" si="4"/>
        <v>373</v>
      </c>
      <c r="K23" s="3"/>
      <c r="L23" s="3"/>
    </row>
    <row r="24" spans="1:20">
      <c r="A24" s="101">
        <v>36</v>
      </c>
      <c r="B24" s="102" t="s">
        <v>128</v>
      </c>
      <c r="C24" s="64">
        <v>2401</v>
      </c>
      <c r="D24" s="43">
        <v>2479</v>
      </c>
      <c r="E24" s="64">
        <v>2523</v>
      </c>
      <c r="F24" s="79">
        <f t="shared" si="0"/>
        <v>1.5129926671128286E-3</v>
      </c>
      <c r="G24" s="79">
        <f t="shared" si="1"/>
        <v>5.0812161599333612E-2</v>
      </c>
      <c r="H24" s="43">
        <f t="shared" si="2"/>
        <v>122</v>
      </c>
      <c r="I24" s="80">
        <f t="shared" si="3"/>
        <v>1.7880959709214556E-3</v>
      </c>
      <c r="J24" s="64">
        <f t="shared" si="4"/>
        <v>44</v>
      </c>
      <c r="K24" s="3"/>
      <c r="L24" s="3"/>
    </row>
    <row r="25" spans="1:20">
      <c r="A25" s="101">
        <v>54</v>
      </c>
      <c r="B25" s="102" t="s">
        <v>146</v>
      </c>
      <c r="C25" s="64">
        <v>19113</v>
      </c>
      <c r="D25" s="43">
        <v>19931</v>
      </c>
      <c r="E25" s="64">
        <v>20084</v>
      </c>
      <c r="F25" s="79">
        <f t="shared" si="0"/>
        <v>1.2043973335828002E-2</v>
      </c>
      <c r="G25" s="79">
        <f t="shared" si="1"/>
        <v>5.0803118296447444E-2</v>
      </c>
      <c r="H25" s="43">
        <f t="shared" si="2"/>
        <v>971</v>
      </c>
      <c r="I25" s="80">
        <f t="shared" si="3"/>
        <v>1.4231485145612569E-2</v>
      </c>
      <c r="J25" s="64">
        <f t="shared" si="4"/>
        <v>153</v>
      </c>
      <c r="K25" s="3"/>
      <c r="L25" s="3"/>
    </row>
    <row r="26" spans="1:20">
      <c r="A26" s="101">
        <v>70</v>
      </c>
      <c r="B26" s="102" t="s">
        <v>162</v>
      </c>
      <c r="C26" s="64">
        <v>3592</v>
      </c>
      <c r="D26" s="43">
        <v>3776</v>
      </c>
      <c r="E26" s="64">
        <v>3774</v>
      </c>
      <c r="F26" s="79">
        <f t="shared" si="0"/>
        <v>2.263192360556407E-3</v>
      </c>
      <c r="G26" s="79">
        <f t="shared" si="1"/>
        <v>5.0668151447661472E-2</v>
      </c>
      <c r="H26" s="43">
        <f t="shared" si="2"/>
        <v>182</v>
      </c>
      <c r="I26" s="80">
        <f t="shared" si="3"/>
        <v>2.6674874320303681E-3</v>
      </c>
      <c r="J26" s="64">
        <f t="shared" si="4"/>
        <v>-2</v>
      </c>
      <c r="K26" s="3"/>
      <c r="L26" s="3"/>
    </row>
    <row r="27" spans="1:20">
      <c r="A27" s="101">
        <v>47</v>
      </c>
      <c r="B27" s="102" t="s">
        <v>139</v>
      </c>
      <c r="C27" s="64">
        <v>4568</v>
      </c>
      <c r="D27" s="43">
        <v>4763</v>
      </c>
      <c r="E27" s="64">
        <v>4799</v>
      </c>
      <c r="F27" s="79">
        <f t="shared" si="0"/>
        <v>2.8778643715713296E-3</v>
      </c>
      <c r="G27" s="79">
        <f t="shared" si="1"/>
        <v>5.0569176882661999E-2</v>
      </c>
      <c r="H27" s="43">
        <f t="shared" si="2"/>
        <v>231</v>
      </c>
      <c r="I27" s="80">
        <f t="shared" si="3"/>
        <v>3.3856571252693138E-3</v>
      </c>
      <c r="J27" s="64">
        <f t="shared" si="4"/>
        <v>36</v>
      </c>
      <c r="K27" s="2"/>
      <c r="L27" s="3"/>
    </row>
    <row r="28" spans="1:20">
      <c r="A28" s="101">
        <v>41</v>
      </c>
      <c r="B28" s="102" t="s">
        <v>133</v>
      </c>
      <c r="C28" s="64">
        <v>38388</v>
      </c>
      <c r="D28" s="43">
        <v>40050</v>
      </c>
      <c r="E28" s="64">
        <v>40240</v>
      </c>
      <c r="F28" s="79">
        <f t="shared" si="0"/>
        <v>2.4131123632429734E-2</v>
      </c>
      <c r="G28" s="79">
        <f t="shared" si="1"/>
        <v>4.8244242992601855E-2</v>
      </c>
      <c r="H28" s="43">
        <f t="shared" si="2"/>
        <v>1852</v>
      </c>
      <c r="I28" s="80">
        <f t="shared" si="3"/>
        <v>2.7143883099561769E-2</v>
      </c>
      <c r="J28" s="64">
        <f t="shared" si="4"/>
        <v>190</v>
      </c>
      <c r="K28" s="3"/>
      <c r="L28" s="3"/>
    </row>
    <row r="29" spans="1:20">
      <c r="A29" s="101">
        <v>34</v>
      </c>
      <c r="B29" s="102" t="s">
        <v>126</v>
      </c>
      <c r="C29" s="64">
        <v>470276</v>
      </c>
      <c r="D29" s="43">
        <v>491773</v>
      </c>
      <c r="E29" s="64">
        <v>492939</v>
      </c>
      <c r="F29" s="79">
        <f t="shared" si="0"/>
        <v>0.29560566481725353</v>
      </c>
      <c r="G29" s="79">
        <f t="shared" si="1"/>
        <v>4.819084962872866E-2</v>
      </c>
      <c r="H29" s="43">
        <f t="shared" si="2"/>
        <v>22663</v>
      </c>
      <c r="I29" s="80">
        <f t="shared" si="3"/>
        <v>0.3321608113851881</v>
      </c>
      <c r="J29" s="64">
        <f t="shared" si="4"/>
        <v>1166</v>
      </c>
      <c r="K29" s="3"/>
      <c r="L29" s="3"/>
    </row>
    <row r="30" spans="1:20">
      <c r="A30" s="101">
        <v>16</v>
      </c>
      <c r="B30" s="102" t="s">
        <v>108</v>
      </c>
      <c r="C30" s="64">
        <v>65578</v>
      </c>
      <c r="D30" s="43">
        <v>68473</v>
      </c>
      <c r="E30" s="64">
        <v>68735</v>
      </c>
      <c r="F30" s="79">
        <f t="shared" si="0"/>
        <v>4.1219005538644576E-2</v>
      </c>
      <c r="G30" s="79">
        <f t="shared" si="1"/>
        <v>4.8141144896154196E-2</v>
      </c>
      <c r="H30" s="43">
        <f t="shared" si="2"/>
        <v>3157</v>
      </c>
      <c r="I30" s="80">
        <f t="shared" si="3"/>
        <v>4.627064737868062E-2</v>
      </c>
      <c r="J30" s="64">
        <f t="shared" si="4"/>
        <v>262</v>
      </c>
      <c r="K30" s="2"/>
      <c r="L30" s="3"/>
    </row>
    <row r="31" spans="1:20">
      <c r="A31" s="101">
        <v>21</v>
      </c>
      <c r="B31" s="102" t="s">
        <v>113</v>
      </c>
      <c r="C31" s="64">
        <v>11999</v>
      </c>
      <c r="D31" s="43">
        <v>12456</v>
      </c>
      <c r="E31" s="64">
        <v>12576</v>
      </c>
      <c r="F31" s="79">
        <f t="shared" si="0"/>
        <v>7.5415758151450383E-3</v>
      </c>
      <c r="G31" s="79">
        <f t="shared" si="1"/>
        <v>4.8087340611717641E-2</v>
      </c>
      <c r="H31" s="43">
        <f t="shared" si="2"/>
        <v>577</v>
      </c>
      <c r="I31" s="80">
        <f t="shared" si="3"/>
        <v>8.4568145509973762E-3</v>
      </c>
      <c r="J31" s="64">
        <f t="shared" si="4"/>
        <v>120</v>
      </c>
      <c r="K31" s="3"/>
      <c r="L31" s="3"/>
    </row>
    <row r="32" spans="1:20">
      <c r="A32" s="101">
        <v>37</v>
      </c>
      <c r="B32" s="102" t="s">
        <v>129</v>
      </c>
      <c r="C32" s="64">
        <v>6009</v>
      </c>
      <c r="D32" s="43">
        <v>6294</v>
      </c>
      <c r="E32" s="64">
        <v>6292</v>
      </c>
      <c r="F32" s="79">
        <f t="shared" si="0"/>
        <v>3.7731866276155043E-3</v>
      </c>
      <c r="G32" s="79">
        <f t="shared" si="1"/>
        <v>4.7096022632717588E-2</v>
      </c>
      <c r="H32" s="43">
        <f t="shared" si="2"/>
        <v>283</v>
      </c>
      <c r="I32" s="80">
        <f t="shared" si="3"/>
        <v>4.1477963915637047E-3</v>
      </c>
      <c r="J32" s="64">
        <f t="shared" si="4"/>
        <v>-2</v>
      </c>
      <c r="K32" s="3"/>
      <c r="L32" s="3"/>
    </row>
    <row r="33" spans="1:12">
      <c r="A33" s="101">
        <v>35</v>
      </c>
      <c r="B33" s="102" t="s">
        <v>127</v>
      </c>
      <c r="C33" s="64">
        <v>111805</v>
      </c>
      <c r="D33" s="43">
        <v>116344</v>
      </c>
      <c r="E33" s="64">
        <v>116915</v>
      </c>
      <c r="F33" s="79">
        <f t="shared" si="0"/>
        <v>7.0111588456399671E-2</v>
      </c>
      <c r="G33" s="79">
        <f t="shared" si="1"/>
        <v>4.5704574929564867E-2</v>
      </c>
      <c r="H33" s="43">
        <f t="shared" si="2"/>
        <v>5110</v>
      </c>
      <c r="I33" s="80">
        <f t="shared" si="3"/>
        <v>7.4894839437775723E-2</v>
      </c>
      <c r="J33" s="64">
        <f t="shared" si="4"/>
        <v>571</v>
      </c>
      <c r="K33" s="3"/>
      <c r="L33" s="7"/>
    </row>
    <row r="34" spans="1:12">
      <c r="A34" s="101">
        <v>78</v>
      </c>
      <c r="B34" s="102" t="s">
        <v>170</v>
      </c>
      <c r="C34" s="64">
        <v>4749</v>
      </c>
      <c r="D34" s="43">
        <v>4933</v>
      </c>
      <c r="E34" s="64">
        <v>4965</v>
      </c>
      <c r="F34" s="79">
        <f t="shared" ref="F34:F65" si="5">E34/$E$83</f>
        <v>2.9774112533552098E-3</v>
      </c>
      <c r="G34" s="79">
        <f t="shared" ref="G34:G65" si="6">(E34-C34)/C34</f>
        <v>4.5483259633607075E-2</v>
      </c>
      <c r="H34" s="43">
        <f t="shared" ref="H34:H65" si="7">E34-C34</f>
        <v>216</v>
      </c>
      <c r="I34" s="80">
        <f t="shared" ref="I34:I65" si="8">H34/$H$83</f>
        <v>3.1658092599920855E-3</v>
      </c>
      <c r="J34" s="64">
        <f t="shared" ref="J34:J65" si="9">E34-D34</f>
        <v>32</v>
      </c>
      <c r="K34" s="3"/>
      <c r="L34" s="7"/>
    </row>
    <row r="35" spans="1:12">
      <c r="A35" s="101">
        <v>26</v>
      </c>
      <c r="B35" s="102" t="s">
        <v>118</v>
      </c>
      <c r="C35" s="64">
        <v>17962</v>
      </c>
      <c r="D35" s="43">
        <v>18716</v>
      </c>
      <c r="E35" s="64">
        <v>18749</v>
      </c>
      <c r="F35" s="79">
        <f t="shared" si="5"/>
        <v>1.1243400521481737E-2</v>
      </c>
      <c r="G35" s="79">
        <f t="shared" si="6"/>
        <v>4.3814719964369225E-2</v>
      </c>
      <c r="H35" s="43">
        <f t="shared" si="7"/>
        <v>787</v>
      </c>
      <c r="I35" s="80">
        <f t="shared" si="8"/>
        <v>1.1534684664878571E-2</v>
      </c>
      <c r="J35" s="64">
        <f t="shared" si="9"/>
        <v>33</v>
      </c>
    </row>
    <row r="36" spans="1:12">
      <c r="A36" s="101">
        <v>23</v>
      </c>
      <c r="B36" s="102" t="s">
        <v>115</v>
      </c>
      <c r="C36" s="64">
        <v>6174</v>
      </c>
      <c r="D36" s="43">
        <v>6424</v>
      </c>
      <c r="E36" s="64">
        <v>6432</v>
      </c>
      <c r="F36" s="79">
        <f t="shared" si="5"/>
        <v>3.8571418291199816E-3</v>
      </c>
      <c r="G36" s="79">
        <f t="shared" si="6"/>
        <v>4.1788143828960157E-2</v>
      </c>
      <c r="H36" s="43">
        <f t="shared" si="7"/>
        <v>258</v>
      </c>
      <c r="I36" s="80">
        <f t="shared" si="8"/>
        <v>3.7813832827683245E-3</v>
      </c>
      <c r="J36" s="64">
        <f t="shared" si="9"/>
        <v>8</v>
      </c>
    </row>
    <row r="37" spans="1:12">
      <c r="A37" s="101">
        <v>48</v>
      </c>
      <c r="B37" s="102" t="s">
        <v>140</v>
      </c>
      <c r="C37" s="64">
        <v>30076</v>
      </c>
      <c r="D37" s="43">
        <v>31053</v>
      </c>
      <c r="E37" s="64">
        <v>31330</v>
      </c>
      <c r="F37" s="79">
        <f t="shared" si="5"/>
        <v>1.8787974736680507E-2</v>
      </c>
      <c r="G37" s="79">
        <f t="shared" si="6"/>
        <v>4.1694374251895198E-2</v>
      </c>
      <c r="H37" s="43">
        <f t="shared" si="7"/>
        <v>1254</v>
      </c>
      <c r="I37" s="80">
        <f t="shared" si="8"/>
        <v>1.8379281537176273E-2</v>
      </c>
      <c r="J37" s="64">
        <f t="shared" si="9"/>
        <v>277</v>
      </c>
    </row>
    <row r="38" spans="1:12">
      <c r="A38" s="101">
        <v>22</v>
      </c>
      <c r="B38" s="102" t="s">
        <v>114</v>
      </c>
      <c r="C38" s="64">
        <v>8789</v>
      </c>
      <c r="D38" s="43">
        <v>9110</v>
      </c>
      <c r="E38" s="64">
        <v>9150</v>
      </c>
      <c r="F38" s="79">
        <f t="shared" si="5"/>
        <v>5.4870720983283324E-3</v>
      </c>
      <c r="G38" s="79">
        <f t="shared" si="6"/>
        <v>4.107406986005234E-2</v>
      </c>
      <c r="H38" s="43">
        <f t="shared" si="7"/>
        <v>361</v>
      </c>
      <c r="I38" s="80">
        <f t="shared" si="8"/>
        <v>5.2910052910052907E-3</v>
      </c>
      <c r="J38" s="64">
        <f t="shared" si="9"/>
        <v>40</v>
      </c>
    </row>
    <row r="39" spans="1:12">
      <c r="A39" s="101">
        <v>55</v>
      </c>
      <c r="B39" s="102" t="s">
        <v>147</v>
      </c>
      <c r="C39" s="64">
        <v>21709</v>
      </c>
      <c r="D39" s="43">
        <v>22420</v>
      </c>
      <c r="E39" s="64">
        <v>22599</v>
      </c>
      <c r="F39" s="79">
        <f t="shared" si="5"/>
        <v>1.355216856285486E-2</v>
      </c>
      <c r="G39" s="79">
        <f t="shared" si="6"/>
        <v>4.0996821594730296E-2</v>
      </c>
      <c r="H39" s="43">
        <f t="shared" si="7"/>
        <v>890</v>
      </c>
      <c r="I39" s="80">
        <f t="shared" si="8"/>
        <v>1.3044306673115538E-2</v>
      </c>
      <c r="J39" s="64">
        <f t="shared" si="9"/>
        <v>179</v>
      </c>
    </row>
    <row r="40" spans="1:12">
      <c r="A40" s="101">
        <v>3</v>
      </c>
      <c r="B40" s="102" t="s">
        <v>95</v>
      </c>
      <c r="C40" s="64">
        <v>10987</v>
      </c>
      <c r="D40" s="43">
        <v>11332</v>
      </c>
      <c r="E40" s="64">
        <v>11436</v>
      </c>
      <c r="F40" s="79">
        <f t="shared" si="5"/>
        <v>6.857940602894296E-3</v>
      </c>
      <c r="G40" s="79">
        <f t="shared" si="6"/>
        <v>4.0866478565577499E-2</v>
      </c>
      <c r="H40" s="43">
        <f t="shared" si="7"/>
        <v>449</v>
      </c>
      <c r="I40" s="80">
        <f t="shared" si="8"/>
        <v>6.5807794339650299E-3</v>
      </c>
      <c r="J40" s="64">
        <f t="shared" si="9"/>
        <v>104</v>
      </c>
    </row>
    <row r="41" spans="1:12">
      <c r="A41" s="101">
        <v>28</v>
      </c>
      <c r="B41" s="102" t="s">
        <v>120</v>
      </c>
      <c r="C41" s="64">
        <v>7052</v>
      </c>
      <c r="D41" s="43">
        <v>7270</v>
      </c>
      <c r="E41" s="64">
        <v>7338</v>
      </c>
      <c r="F41" s="79">
        <f t="shared" si="5"/>
        <v>4.4004519188560985E-3</v>
      </c>
      <c r="G41" s="79">
        <f t="shared" si="6"/>
        <v>4.0555870674985818E-2</v>
      </c>
      <c r="H41" s="43">
        <f t="shared" si="7"/>
        <v>286</v>
      </c>
      <c r="I41" s="80">
        <f t="shared" si="8"/>
        <v>4.1917659646191503E-3</v>
      </c>
      <c r="J41" s="64">
        <f t="shared" si="9"/>
        <v>68</v>
      </c>
    </row>
    <row r="42" spans="1:12">
      <c r="A42" s="101">
        <v>66</v>
      </c>
      <c r="B42" s="102" t="s">
        <v>158</v>
      </c>
      <c r="C42" s="64">
        <v>4889</v>
      </c>
      <c r="D42" s="43">
        <v>5062</v>
      </c>
      <c r="E42" s="64">
        <v>5086</v>
      </c>
      <c r="F42" s="79">
        <f t="shared" si="5"/>
        <v>3.049972534655508E-3</v>
      </c>
      <c r="G42" s="79">
        <f t="shared" si="6"/>
        <v>4.0294538760482716E-2</v>
      </c>
      <c r="H42" s="43">
        <f t="shared" si="7"/>
        <v>197</v>
      </c>
      <c r="I42" s="80">
        <f t="shared" si="8"/>
        <v>2.8873352973075965E-3</v>
      </c>
      <c r="J42" s="64">
        <f t="shared" si="9"/>
        <v>24</v>
      </c>
    </row>
    <row r="43" spans="1:12">
      <c r="A43" s="101">
        <v>14</v>
      </c>
      <c r="B43" s="102" t="s">
        <v>106</v>
      </c>
      <c r="C43" s="64">
        <v>6389</v>
      </c>
      <c r="D43" s="43">
        <v>6679</v>
      </c>
      <c r="E43" s="64">
        <v>6646</v>
      </c>
      <c r="F43" s="79">
        <f t="shared" si="5"/>
        <v>3.9854733514196822E-3</v>
      </c>
      <c r="G43" s="79">
        <f t="shared" si="6"/>
        <v>4.0225387384567227E-2</v>
      </c>
      <c r="H43" s="43">
        <f t="shared" si="7"/>
        <v>257</v>
      </c>
      <c r="I43" s="80">
        <f t="shared" si="8"/>
        <v>3.766726758416509E-3</v>
      </c>
      <c r="J43" s="64">
        <f t="shared" si="9"/>
        <v>-33</v>
      </c>
    </row>
    <row r="44" spans="1:12">
      <c r="A44" s="101">
        <v>63</v>
      </c>
      <c r="B44" s="102" t="s">
        <v>155</v>
      </c>
      <c r="C44" s="64">
        <v>10377</v>
      </c>
      <c r="D44" s="43">
        <v>10685</v>
      </c>
      <c r="E44" s="64">
        <v>10783</v>
      </c>
      <c r="F44" s="79">
        <f t="shared" si="5"/>
        <v>6.4663495558769839E-3</v>
      </c>
      <c r="G44" s="79">
        <f t="shared" si="6"/>
        <v>3.9124987954129324E-2</v>
      </c>
      <c r="H44" s="43">
        <f t="shared" si="7"/>
        <v>406</v>
      </c>
      <c r="I44" s="80">
        <f t="shared" si="8"/>
        <v>5.9505488868369753E-3</v>
      </c>
      <c r="J44" s="64">
        <f t="shared" si="9"/>
        <v>98</v>
      </c>
    </row>
    <row r="45" spans="1:12">
      <c r="A45" s="101">
        <v>25</v>
      </c>
      <c r="B45" s="102" t="s">
        <v>117</v>
      </c>
      <c r="C45" s="64">
        <v>8371</v>
      </c>
      <c r="D45" s="43">
        <v>8679</v>
      </c>
      <c r="E45" s="64">
        <v>8693</v>
      </c>
      <c r="F45" s="79">
        <f t="shared" si="5"/>
        <v>5.2130183334172884E-3</v>
      </c>
      <c r="G45" s="79">
        <f t="shared" si="6"/>
        <v>3.8466133078485246E-2</v>
      </c>
      <c r="H45" s="43">
        <f t="shared" si="7"/>
        <v>322</v>
      </c>
      <c r="I45" s="80">
        <f t="shared" si="8"/>
        <v>4.7194008412844981E-3</v>
      </c>
      <c r="J45" s="64">
        <f t="shared" si="9"/>
        <v>14</v>
      </c>
    </row>
    <row r="46" spans="1:12">
      <c r="A46" s="101">
        <v>58</v>
      </c>
      <c r="B46" s="102" t="s">
        <v>150</v>
      </c>
      <c r="C46" s="64">
        <v>7851</v>
      </c>
      <c r="D46" s="43">
        <v>8148</v>
      </c>
      <c r="E46" s="64">
        <v>8146</v>
      </c>
      <c r="F46" s="79">
        <f t="shared" si="5"/>
        <v>4.8849933675390814E-3</v>
      </c>
      <c r="G46" s="79">
        <f t="shared" si="6"/>
        <v>3.7574831231690232E-2</v>
      </c>
      <c r="H46" s="43">
        <f t="shared" si="7"/>
        <v>295</v>
      </c>
      <c r="I46" s="80">
        <f t="shared" si="8"/>
        <v>4.323674683785487E-3</v>
      </c>
      <c r="J46" s="64">
        <f t="shared" si="9"/>
        <v>-2</v>
      </c>
    </row>
    <row r="47" spans="1:12">
      <c r="A47" s="101">
        <v>27</v>
      </c>
      <c r="B47" s="102" t="s">
        <v>119</v>
      </c>
      <c r="C47" s="64">
        <v>30218</v>
      </c>
      <c r="D47" s="43">
        <v>31210</v>
      </c>
      <c r="E47" s="64">
        <v>31340</v>
      </c>
      <c r="F47" s="79">
        <f t="shared" si="5"/>
        <v>1.8793971536787971E-2</v>
      </c>
      <c r="G47" s="79">
        <f t="shared" si="6"/>
        <v>3.7130187305579453E-2</v>
      </c>
      <c r="H47" s="43">
        <f t="shared" si="7"/>
        <v>1122</v>
      </c>
      <c r="I47" s="80">
        <f t="shared" si="8"/>
        <v>1.6444620322736667E-2</v>
      </c>
      <c r="J47" s="64">
        <f t="shared" si="9"/>
        <v>130</v>
      </c>
    </row>
    <row r="48" spans="1:12">
      <c r="A48" s="101">
        <v>53</v>
      </c>
      <c r="B48" s="102" t="s">
        <v>145</v>
      </c>
      <c r="C48" s="64">
        <v>5762</v>
      </c>
      <c r="D48" s="43">
        <v>5925</v>
      </c>
      <c r="E48" s="64">
        <v>5975</v>
      </c>
      <c r="F48" s="79">
        <f t="shared" si="5"/>
        <v>3.583088064208938E-3</v>
      </c>
      <c r="G48" s="79">
        <f t="shared" si="6"/>
        <v>3.6966331135022561E-2</v>
      </c>
      <c r="H48" s="43">
        <f t="shared" si="7"/>
        <v>213</v>
      </c>
      <c r="I48" s="80">
        <f t="shared" si="8"/>
        <v>3.1218396869366399E-3</v>
      </c>
      <c r="J48" s="64">
        <f t="shared" si="9"/>
        <v>50</v>
      </c>
    </row>
    <row r="49" spans="1:10">
      <c r="A49" s="101">
        <v>29</v>
      </c>
      <c r="B49" s="102" t="s">
        <v>121</v>
      </c>
      <c r="C49" s="64">
        <v>1814</v>
      </c>
      <c r="D49" s="43">
        <v>1877</v>
      </c>
      <c r="E49" s="64">
        <v>1879</v>
      </c>
      <c r="F49" s="79">
        <f t="shared" si="5"/>
        <v>1.1267987401922335E-3</v>
      </c>
      <c r="G49" s="79">
        <f t="shared" si="6"/>
        <v>3.583241455347299E-2</v>
      </c>
      <c r="H49" s="43">
        <f t="shared" si="7"/>
        <v>65</v>
      </c>
      <c r="I49" s="80">
        <f t="shared" si="8"/>
        <v>9.5267408286798866E-4</v>
      </c>
      <c r="J49" s="64">
        <f t="shared" si="9"/>
        <v>2</v>
      </c>
    </row>
    <row r="50" spans="1:10">
      <c r="A50" s="101">
        <v>33</v>
      </c>
      <c r="B50" s="102" t="s">
        <v>125</v>
      </c>
      <c r="C50" s="64">
        <v>31946</v>
      </c>
      <c r="D50" s="43">
        <v>32909</v>
      </c>
      <c r="E50" s="64">
        <v>33073</v>
      </c>
      <c r="F50" s="79">
        <f t="shared" si="5"/>
        <v>1.9833216995411247E-2</v>
      </c>
      <c r="G50" s="79">
        <f t="shared" si="6"/>
        <v>3.5278282101045513E-2</v>
      </c>
      <c r="H50" s="43">
        <f t="shared" si="7"/>
        <v>1127</v>
      </c>
      <c r="I50" s="80">
        <f t="shared" si="8"/>
        <v>1.6517902944495743E-2</v>
      </c>
      <c r="J50" s="64">
        <f t="shared" si="9"/>
        <v>164</v>
      </c>
    </row>
    <row r="51" spans="1:10">
      <c r="A51" s="101">
        <v>60</v>
      </c>
      <c r="B51" s="102" t="s">
        <v>152</v>
      </c>
      <c r="C51" s="64">
        <v>7174</v>
      </c>
      <c r="D51" s="43">
        <v>7372</v>
      </c>
      <c r="E51" s="64">
        <v>7414</v>
      </c>
      <c r="F51" s="79">
        <f t="shared" si="5"/>
        <v>4.4460275996728148E-3</v>
      </c>
      <c r="G51" s="79">
        <f t="shared" si="6"/>
        <v>3.3454139949818787E-2</v>
      </c>
      <c r="H51" s="43">
        <f t="shared" si="7"/>
        <v>240</v>
      </c>
      <c r="I51" s="80">
        <f t="shared" si="8"/>
        <v>3.5175658444356506E-3</v>
      </c>
      <c r="J51" s="64">
        <f t="shared" si="9"/>
        <v>42</v>
      </c>
    </row>
    <row r="52" spans="1:10">
      <c r="A52" s="101">
        <v>17</v>
      </c>
      <c r="B52" s="102" t="s">
        <v>109</v>
      </c>
      <c r="C52" s="64">
        <v>12273</v>
      </c>
      <c r="D52" s="43">
        <v>12631</v>
      </c>
      <c r="E52" s="64">
        <v>12682</v>
      </c>
      <c r="F52" s="79">
        <f t="shared" si="5"/>
        <v>7.6051418962841425E-3</v>
      </c>
      <c r="G52" s="79">
        <f t="shared" si="6"/>
        <v>3.332518536625112E-2</v>
      </c>
      <c r="H52" s="43">
        <f t="shared" si="7"/>
        <v>409</v>
      </c>
      <c r="I52" s="80">
        <f t="shared" si="8"/>
        <v>5.9945184598924209E-3</v>
      </c>
      <c r="J52" s="64">
        <f t="shared" si="9"/>
        <v>51</v>
      </c>
    </row>
    <row r="53" spans="1:10">
      <c r="A53" s="101">
        <v>59</v>
      </c>
      <c r="B53" s="102" t="s">
        <v>151</v>
      </c>
      <c r="C53" s="64">
        <v>20405</v>
      </c>
      <c r="D53" s="43">
        <v>21003</v>
      </c>
      <c r="E53" s="64">
        <v>21066</v>
      </c>
      <c r="F53" s="79">
        <f t="shared" si="5"/>
        <v>1.2632859106380834E-2</v>
      </c>
      <c r="G53" s="79">
        <f t="shared" si="6"/>
        <v>3.2394021073266353E-2</v>
      </c>
      <c r="H53" s="43">
        <f t="shared" si="7"/>
        <v>661</v>
      </c>
      <c r="I53" s="80">
        <f t="shared" si="8"/>
        <v>9.6879625965498543E-3</v>
      </c>
      <c r="J53" s="64">
        <f t="shared" si="9"/>
        <v>63</v>
      </c>
    </row>
    <row r="54" spans="1:10">
      <c r="A54" s="101">
        <v>67</v>
      </c>
      <c r="B54" s="102" t="s">
        <v>159</v>
      </c>
      <c r="C54" s="64">
        <v>10203</v>
      </c>
      <c r="D54" s="43">
        <v>10462</v>
      </c>
      <c r="E54" s="64">
        <v>10513</v>
      </c>
      <c r="F54" s="79">
        <f t="shared" si="5"/>
        <v>6.3044359529754925E-3</v>
      </c>
      <c r="G54" s="79">
        <f t="shared" si="6"/>
        <v>3.0383220621385865E-2</v>
      </c>
      <c r="H54" s="43">
        <f t="shared" si="7"/>
        <v>310</v>
      </c>
      <c r="I54" s="80">
        <f t="shared" si="8"/>
        <v>4.5435225490627149E-3</v>
      </c>
      <c r="J54" s="64">
        <f t="shared" si="9"/>
        <v>51</v>
      </c>
    </row>
    <row r="55" spans="1:10">
      <c r="A55" s="101">
        <v>1</v>
      </c>
      <c r="B55" s="102" t="s">
        <v>93</v>
      </c>
      <c r="C55" s="64">
        <v>37304</v>
      </c>
      <c r="D55" s="43">
        <v>38199</v>
      </c>
      <c r="E55" s="64">
        <v>38411</v>
      </c>
      <c r="F55" s="79">
        <f t="shared" si="5"/>
        <v>2.3034308892774816E-2</v>
      </c>
      <c r="G55" s="79">
        <f t="shared" si="6"/>
        <v>2.9675101865751664E-2</v>
      </c>
      <c r="H55" s="43">
        <f t="shared" si="7"/>
        <v>1107</v>
      </c>
      <c r="I55" s="80">
        <f t="shared" si="8"/>
        <v>1.6224772457459437E-2</v>
      </c>
      <c r="J55" s="64">
        <f t="shared" si="9"/>
        <v>212</v>
      </c>
    </row>
    <row r="56" spans="1:10">
      <c r="A56" s="101">
        <v>8</v>
      </c>
      <c r="B56" s="102" t="s">
        <v>100</v>
      </c>
      <c r="C56" s="64">
        <v>3091</v>
      </c>
      <c r="D56" s="43">
        <v>3207</v>
      </c>
      <c r="E56" s="64">
        <v>3180</v>
      </c>
      <c r="F56" s="79">
        <f t="shared" si="5"/>
        <v>1.9069824341731252E-3</v>
      </c>
      <c r="G56" s="79">
        <f t="shared" si="6"/>
        <v>2.879327078615335E-2</v>
      </c>
      <c r="H56" s="43">
        <f t="shared" si="7"/>
        <v>89</v>
      </c>
      <c r="I56" s="80">
        <f t="shared" si="8"/>
        <v>1.3044306673115538E-3</v>
      </c>
      <c r="J56" s="64">
        <f t="shared" si="9"/>
        <v>-27</v>
      </c>
    </row>
    <row r="57" spans="1:10">
      <c r="A57" s="101">
        <v>24</v>
      </c>
      <c r="B57" s="102" t="s">
        <v>116</v>
      </c>
      <c r="C57" s="64">
        <v>2982</v>
      </c>
      <c r="D57" s="43">
        <v>3071</v>
      </c>
      <c r="E57" s="64">
        <v>3066</v>
      </c>
      <c r="F57" s="79">
        <f t="shared" si="5"/>
        <v>1.8386189129480509E-3</v>
      </c>
      <c r="G57" s="79">
        <f t="shared" si="6"/>
        <v>2.8169014084507043E-2</v>
      </c>
      <c r="H57" s="43">
        <f t="shared" si="7"/>
        <v>84</v>
      </c>
      <c r="I57" s="80">
        <f t="shared" si="8"/>
        <v>1.2311480455524776E-3</v>
      </c>
      <c r="J57" s="64">
        <f t="shared" si="9"/>
        <v>-5</v>
      </c>
    </row>
    <row r="58" spans="1:10">
      <c r="A58" s="101">
        <v>15</v>
      </c>
      <c r="B58" s="102" t="s">
        <v>107</v>
      </c>
      <c r="C58" s="64">
        <v>5333</v>
      </c>
      <c r="D58" s="43">
        <v>5470</v>
      </c>
      <c r="E58" s="64">
        <v>5483</v>
      </c>
      <c r="F58" s="79">
        <f t="shared" si="5"/>
        <v>3.2880454989217753E-3</v>
      </c>
      <c r="G58" s="79">
        <f t="shared" si="6"/>
        <v>2.8126757922370148E-2</v>
      </c>
      <c r="H58" s="43">
        <f t="shared" si="7"/>
        <v>150</v>
      </c>
      <c r="I58" s="80">
        <f t="shared" si="8"/>
        <v>2.1984786527722818E-3</v>
      </c>
      <c r="J58" s="64">
        <f t="shared" si="9"/>
        <v>13</v>
      </c>
    </row>
    <row r="59" spans="1:10">
      <c r="A59" s="101">
        <v>46</v>
      </c>
      <c r="B59" s="102" t="s">
        <v>138</v>
      </c>
      <c r="C59" s="64">
        <v>12588</v>
      </c>
      <c r="D59" s="43">
        <v>12887</v>
      </c>
      <c r="E59" s="64">
        <v>12936</v>
      </c>
      <c r="F59" s="79">
        <f t="shared" si="5"/>
        <v>7.7574606190136943E-3</v>
      </c>
      <c r="G59" s="79">
        <f t="shared" si="6"/>
        <v>2.7645376549094377E-2</v>
      </c>
      <c r="H59" s="43">
        <f t="shared" si="7"/>
        <v>348</v>
      </c>
      <c r="I59" s="80">
        <f t="shared" si="8"/>
        <v>5.1004704744316929E-3</v>
      </c>
      <c r="J59" s="64">
        <f t="shared" si="9"/>
        <v>49</v>
      </c>
    </row>
    <row r="60" spans="1:10">
      <c r="A60" s="101">
        <v>32</v>
      </c>
      <c r="B60" s="102" t="s">
        <v>124</v>
      </c>
      <c r="C60" s="64">
        <v>7780</v>
      </c>
      <c r="D60" s="43">
        <v>8007</v>
      </c>
      <c r="E60" s="64">
        <v>7989</v>
      </c>
      <c r="F60" s="79">
        <f t="shared" si="5"/>
        <v>4.7908436058519176E-3</v>
      </c>
      <c r="G60" s="79">
        <f t="shared" si="6"/>
        <v>2.6863753213367609E-2</v>
      </c>
      <c r="H60" s="43">
        <f t="shared" si="7"/>
        <v>209</v>
      </c>
      <c r="I60" s="80">
        <f t="shared" si="8"/>
        <v>3.0632135895293788E-3</v>
      </c>
      <c r="J60" s="64">
        <f t="shared" si="9"/>
        <v>-18</v>
      </c>
    </row>
    <row r="61" spans="1:10">
      <c r="A61" s="101">
        <v>10</v>
      </c>
      <c r="B61" s="102" t="s">
        <v>102</v>
      </c>
      <c r="C61" s="64">
        <v>25368</v>
      </c>
      <c r="D61" s="43">
        <v>25946</v>
      </c>
      <c r="E61" s="64">
        <v>26030</v>
      </c>
      <c r="F61" s="79">
        <f t="shared" si="5"/>
        <v>1.5609670679725298E-2</v>
      </c>
      <c r="G61" s="79">
        <f t="shared" si="6"/>
        <v>2.6095868811100598E-2</v>
      </c>
      <c r="H61" s="43">
        <f t="shared" si="7"/>
        <v>662</v>
      </c>
      <c r="I61" s="80">
        <f t="shared" si="8"/>
        <v>9.7026191209016698E-3</v>
      </c>
      <c r="J61" s="64">
        <f t="shared" si="9"/>
        <v>84</v>
      </c>
    </row>
    <row r="62" spans="1:10">
      <c r="A62" s="101">
        <v>42</v>
      </c>
      <c r="B62" s="102" t="s">
        <v>134</v>
      </c>
      <c r="C62" s="64">
        <v>39204</v>
      </c>
      <c r="D62" s="43">
        <v>40012</v>
      </c>
      <c r="E62" s="64">
        <v>40196</v>
      </c>
      <c r="F62" s="79">
        <f t="shared" si="5"/>
        <v>2.4104737711956901E-2</v>
      </c>
      <c r="G62" s="79">
        <f t="shared" si="6"/>
        <v>2.5303540455055607E-2</v>
      </c>
      <c r="H62" s="43">
        <f t="shared" si="7"/>
        <v>992</v>
      </c>
      <c r="I62" s="80">
        <f t="shared" si="8"/>
        <v>1.4539272157000689E-2</v>
      </c>
      <c r="J62" s="64">
        <f t="shared" si="9"/>
        <v>184</v>
      </c>
    </row>
    <row r="63" spans="1:10">
      <c r="A63" s="101">
        <v>39</v>
      </c>
      <c r="B63" s="102" t="s">
        <v>131</v>
      </c>
      <c r="C63" s="64">
        <v>7203</v>
      </c>
      <c r="D63" s="43">
        <v>7380</v>
      </c>
      <c r="E63" s="64">
        <v>7384</v>
      </c>
      <c r="F63" s="79">
        <f t="shared" si="5"/>
        <v>4.4280371993504269E-3</v>
      </c>
      <c r="G63" s="79">
        <f t="shared" si="6"/>
        <v>2.5128418714424547E-2</v>
      </c>
      <c r="H63" s="43">
        <f t="shared" si="7"/>
        <v>181</v>
      </c>
      <c r="I63" s="80">
        <f t="shared" si="8"/>
        <v>2.6528309076785531E-3</v>
      </c>
      <c r="J63" s="64">
        <f t="shared" si="9"/>
        <v>4</v>
      </c>
    </row>
    <row r="64" spans="1:10">
      <c r="A64" s="101">
        <v>64</v>
      </c>
      <c r="B64" s="102" t="s">
        <v>156</v>
      </c>
      <c r="C64" s="64">
        <v>7685</v>
      </c>
      <c r="D64" s="43">
        <v>7908</v>
      </c>
      <c r="E64" s="64">
        <v>7871</v>
      </c>
      <c r="F64" s="79">
        <f t="shared" si="5"/>
        <v>4.720081364583858E-3</v>
      </c>
      <c r="G64" s="79">
        <f t="shared" si="6"/>
        <v>2.420299284320104E-2</v>
      </c>
      <c r="H64" s="43">
        <f t="shared" si="7"/>
        <v>186</v>
      </c>
      <c r="I64" s="80">
        <f t="shared" si="8"/>
        <v>2.7261135294376292E-3</v>
      </c>
      <c r="J64" s="64">
        <f t="shared" si="9"/>
        <v>-37</v>
      </c>
    </row>
    <row r="65" spans="1:12">
      <c r="A65" s="101">
        <v>31</v>
      </c>
      <c r="B65" s="102" t="s">
        <v>123</v>
      </c>
      <c r="C65" s="64">
        <v>20025</v>
      </c>
      <c r="D65" s="43">
        <v>20407</v>
      </c>
      <c r="E65" s="64">
        <v>20506</v>
      </c>
      <c r="F65" s="79">
        <f t="shared" si="5"/>
        <v>1.2297038300362927E-2</v>
      </c>
      <c r="G65" s="79">
        <f t="shared" si="6"/>
        <v>2.4019975031210988E-2</v>
      </c>
      <c r="H65" s="43">
        <f t="shared" si="7"/>
        <v>481</v>
      </c>
      <c r="I65" s="80">
        <f t="shared" si="8"/>
        <v>7.0497882132231167E-3</v>
      </c>
      <c r="J65" s="64">
        <f t="shared" si="9"/>
        <v>99</v>
      </c>
    </row>
    <row r="66" spans="1:12">
      <c r="A66" s="101">
        <v>13</v>
      </c>
      <c r="B66" s="102" t="s">
        <v>105</v>
      </c>
      <c r="C66" s="64">
        <v>2285</v>
      </c>
      <c r="D66" s="43">
        <v>2299</v>
      </c>
      <c r="E66" s="64">
        <v>2336</v>
      </c>
      <c r="F66" s="79">
        <f t="shared" ref="F66:F97" si="10">E66/$E$83</f>
        <v>1.4008525051032769E-3</v>
      </c>
      <c r="G66" s="79">
        <f t="shared" ref="G66:G82" si="11">(E66-C66)/C66</f>
        <v>2.2319474835886213E-2</v>
      </c>
      <c r="H66" s="43">
        <f t="shared" ref="H66:H82" si="12">E66-C66</f>
        <v>51</v>
      </c>
      <c r="I66" s="80">
        <f t="shared" ref="I66:I97" si="13">H66/$H$83</f>
        <v>7.4748274194257579E-4</v>
      </c>
      <c r="J66" s="64">
        <f t="shared" ref="J66:J82" si="14">E66-D66</f>
        <v>37</v>
      </c>
    </row>
    <row r="67" spans="1:12">
      <c r="A67" s="101">
        <v>57</v>
      </c>
      <c r="B67" s="102" t="s">
        <v>149</v>
      </c>
      <c r="C67" s="64">
        <v>3548</v>
      </c>
      <c r="D67" s="43">
        <v>3621</v>
      </c>
      <c r="E67" s="64">
        <v>3622</v>
      </c>
      <c r="F67" s="79">
        <f t="shared" si="10"/>
        <v>2.1720409989229748E-3</v>
      </c>
      <c r="G67" s="79">
        <f t="shared" si="11"/>
        <v>2.0856820744081173E-2</v>
      </c>
      <c r="H67" s="43">
        <f t="shared" si="12"/>
        <v>74</v>
      </c>
      <c r="I67" s="80">
        <f t="shared" si="13"/>
        <v>1.0845828020343256E-3</v>
      </c>
      <c r="J67" s="64">
        <f t="shared" si="14"/>
        <v>1</v>
      </c>
    </row>
    <row r="68" spans="1:12">
      <c r="A68" s="101">
        <v>80</v>
      </c>
      <c r="B68" s="102" t="s">
        <v>172</v>
      </c>
      <c r="C68" s="64">
        <v>5715</v>
      </c>
      <c r="D68" s="43">
        <v>5792</v>
      </c>
      <c r="E68" s="64">
        <v>5826</v>
      </c>
      <c r="F68" s="79">
        <f t="shared" si="10"/>
        <v>3.4937357426077444E-3</v>
      </c>
      <c r="G68" s="79">
        <f t="shared" si="11"/>
        <v>1.942257217847769E-2</v>
      </c>
      <c r="H68" s="43">
        <f t="shared" si="12"/>
        <v>111</v>
      </c>
      <c r="I68" s="80">
        <f t="shared" si="13"/>
        <v>1.6268742030514883E-3</v>
      </c>
      <c r="J68" s="64">
        <f t="shared" si="14"/>
        <v>34</v>
      </c>
      <c r="K68" s="8"/>
      <c r="L68" s="26"/>
    </row>
    <row r="69" spans="1:12">
      <c r="A69" s="101">
        <v>72</v>
      </c>
      <c r="B69" s="102" t="s">
        <v>164</v>
      </c>
      <c r="C69" s="64">
        <v>3264</v>
      </c>
      <c r="D69" s="43">
        <v>3305</v>
      </c>
      <c r="E69" s="64">
        <v>3327</v>
      </c>
      <c r="F69" s="79">
        <f t="shared" si="10"/>
        <v>1.9951353957528262E-3</v>
      </c>
      <c r="G69" s="79">
        <f t="shared" si="11"/>
        <v>1.9301470588235295E-2</v>
      </c>
      <c r="H69" s="43">
        <f t="shared" si="12"/>
        <v>63</v>
      </c>
      <c r="I69" s="80">
        <f t="shared" si="13"/>
        <v>9.2336103416435823E-4</v>
      </c>
      <c r="J69" s="64">
        <f t="shared" si="14"/>
        <v>22</v>
      </c>
    </row>
    <row r="70" spans="1:12">
      <c r="A70" s="101">
        <v>61</v>
      </c>
      <c r="B70" s="102" t="s">
        <v>153</v>
      </c>
      <c r="C70" s="64">
        <v>15556</v>
      </c>
      <c r="D70" s="43">
        <v>15760</v>
      </c>
      <c r="E70" s="64">
        <v>15854</v>
      </c>
      <c r="F70" s="79">
        <f t="shared" si="10"/>
        <v>9.5073268903712975E-3</v>
      </c>
      <c r="G70" s="79">
        <f t="shared" si="11"/>
        <v>1.9156595525842118E-2</v>
      </c>
      <c r="H70" s="43">
        <f t="shared" si="12"/>
        <v>298</v>
      </c>
      <c r="I70" s="80">
        <f t="shared" si="13"/>
        <v>4.3676442568409326E-3</v>
      </c>
      <c r="J70" s="64">
        <f t="shared" si="14"/>
        <v>94</v>
      </c>
    </row>
    <row r="71" spans="1:12">
      <c r="A71" s="101">
        <v>56</v>
      </c>
      <c r="B71" s="102" t="s">
        <v>148</v>
      </c>
      <c r="C71" s="64">
        <v>1834</v>
      </c>
      <c r="D71" s="43">
        <v>1834</v>
      </c>
      <c r="E71" s="64">
        <v>1868</v>
      </c>
      <c r="F71" s="79">
        <f t="shared" si="10"/>
        <v>1.1202022600740244E-3</v>
      </c>
      <c r="G71" s="79">
        <f t="shared" si="11"/>
        <v>1.8538713195201745E-2</v>
      </c>
      <c r="H71" s="43">
        <f t="shared" si="12"/>
        <v>34</v>
      </c>
      <c r="I71" s="80">
        <f t="shared" si="13"/>
        <v>4.9832182796171712E-4</v>
      </c>
      <c r="J71" s="64">
        <f t="shared" si="14"/>
        <v>34</v>
      </c>
    </row>
    <row r="72" spans="1:12">
      <c r="A72" s="101">
        <v>5</v>
      </c>
      <c r="B72" s="102" t="s">
        <v>97</v>
      </c>
      <c r="C72" s="64">
        <v>5279</v>
      </c>
      <c r="D72" s="43">
        <v>5360</v>
      </c>
      <c r="E72" s="64">
        <v>5372</v>
      </c>
      <c r="F72" s="79">
        <f t="shared" si="10"/>
        <v>3.2214810177289398E-3</v>
      </c>
      <c r="G72" s="79">
        <f t="shared" si="11"/>
        <v>1.7616972911536275E-2</v>
      </c>
      <c r="H72" s="43">
        <f t="shared" si="12"/>
        <v>93</v>
      </c>
      <c r="I72" s="80">
        <f t="shared" si="13"/>
        <v>1.3630567647188146E-3</v>
      </c>
      <c r="J72" s="64">
        <f t="shared" si="14"/>
        <v>12</v>
      </c>
    </row>
    <row r="73" spans="1:12">
      <c r="A73" s="101">
        <v>19</v>
      </c>
      <c r="B73" s="102" t="s">
        <v>111</v>
      </c>
      <c r="C73" s="64">
        <v>7630</v>
      </c>
      <c r="D73" s="43">
        <v>7728</v>
      </c>
      <c r="E73" s="64">
        <v>7758</v>
      </c>
      <c r="F73" s="79">
        <f t="shared" si="10"/>
        <v>4.6523175233695304E-3</v>
      </c>
      <c r="G73" s="79">
        <f t="shared" si="11"/>
        <v>1.6775884665792922E-2</v>
      </c>
      <c r="H73" s="43">
        <f t="shared" si="12"/>
        <v>128</v>
      </c>
      <c r="I73" s="80">
        <f t="shared" si="13"/>
        <v>1.876035117032347E-3</v>
      </c>
      <c r="J73" s="64">
        <f t="shared" si="14"/>
        <v>30</v>
      </c>
    </row>
    <row r="74" spans="1:12">
      <c r="A74" s="101">
        <v>44</v>
      </c>
      <c r="B74" s="102" t="s">
        <v>136</v>
      </c>
      <c r="C74" s="64">
        <v>9845</v>
      </c>
      <c r="D74" s="43">
        <v>10023</v>
      </c>
      <c r="E74" s="64">
        <v>9998</v>
      </c>
      <c r="F74" s="79">
        <f t="shared" si="10"/>
        <v>5.9956007474411656E-3</v>
      </c>
      <c r="G74" s="79">
        <f t="shared" si="11"/>
        <v>1.5540883697308279E-2</v>
      </c>
      <c r="H74" s="43">
        <f t="shared" si="12"/>
        <v>153</v>
      </c>
      <c r="I74" s="80">
        <f t="shared" si="13"/>
        <v>2.2424482258277274E-3</v>
      </c>
      <c r="J74" s="64">
        <f t="shared" si="14"/>
        <v>-25</v>
      </c>
    </row>
    <row r="75" spans="1:12">
      <c r="A75" s="101">
        <v>45</v>
      </c>
      <c r="B75" s="102" t="s">
        <v>137</v>
      </c>
      <c r="C75" s="64">
        <v>24800</v>
      </c>
      <c r="D75" s="43">
        <v>24945</v>
      </c>
      <c r="E75" s="64">
        <v>25160</v>
      </c>
      <c r="F75" s="79">
        <f t="shared" si="10"/>
        <v>1.5087949070376047E-2</v>
      </c>
      <c r="G75" s="79">
        <f t="shared" si="11"/>
        <v>1.4516129032258065E-2</v>
      </c>
      <c r="H75" s="43">
        <f t="shared" si="12"/>
        <v>360</v>
      </c>
      <c r="I75" s="80">
        <f t="shared" si="13"/>
        <v>5.2763487666534761E-3</v>
      </c>
      <c r="J75" s="64">
        <f t="shared" si="14"/>
        <v>215</v>
      </c>
    </row>
    <row r="76" spans="1:12">
      <c r="A76" s="101">
        <v>43</v>
      </c>
      <c r="B76" s="102" t="s">
        <v>135</v>
      </c>
      <c r="C76" s="64">
        <v>9624</v>
      </c>
      <c r="D76" s="43">
        <v>9764</v>
      </c>
      <c r="E76" s="64">
        <v>9763</v>
      </c>
      <c r="F76" s="79">
        <f t="shared" si="10"/>
        <v>5.8546759449157933E-3</v>
      </c>
      <c r="G76" s="79">
        <f t="shared" si="11"/>
        <v>1.4443059019118869E-2</v>
      </c>
      <c r="H76" s="43">
        <f t="shared" si="12"/>
        <v>139</v>
      </c>
      <c r="I76" s="80">
        <f t="shared" si="13"/>
        <v>2.0372568849023141E-3</v>
      </c>
      <c r="J76" s="64">
        <f t="shared" si="14"/>
        <v>-1</v>
      </c>
    </row>
    <row r="77" spans="1:12">
      <c r="A77" s="101">
        <v>9</v>
      </c>
      <c r="B77" s="102" t="s">
        <v>101</v>
      </c>
      <c r="C77" s="64">
        <v>23783</v>
      </c>
      <c r="D77" s="43">
        <v>23957</v>
      </c>
      <c r="E77" s="64">
        <v>24119</v>
      </c>
      <c r="F77" s="79">
        <f t="shared" si="10"/>
        <v>1.4463682179189185E-2</v>
      </c>
      <c r="G77" s="79">
        <f t="shared" si="11"/>
        <v>1.412773830046672E-2</v>
      </c>
      <c r="H77" s="43">
        <f t="shared" si="12"/>
        <v>336</v>
      </c>
      <c r="I77" s="80">
        <f t="shared" si="13"/>
        <v>4.9245921822099106E-3</v>
      </c>
      <c r="J77" s="64">
        <f t="shared" si="14"/>
        <v>162</v>
      </c>
    </row>
    <row r="78" spans="1:12">
      <c r="A78" s="101">
        <v>52</v>
      </c>
      <c r="B78" s="102" t="s">
        <v>144</v>
      </c>
      <c r="C78" s="64">
        <v>10805</v>
      </c>
      <c r="D78" s="43">
        <v>10880</v>
      </c>
      <c r="E78" s="64">
        <v>10955</v>
      </c>
      <c r="F78" s="79">
        <f t="shared" si="10"/>
        <v>6.5694945177253421E-3</v>
      </c>
      <c r="G78" s="79">
        <f t="shared" si="11"/>
        <v>1.3882461823229986E-2</v>
      </c>
      <c r="H78" s="43">
        <f t="shared" si="12"/>
        <v>150</v>
      </c>
      <c r="I78" s="80">
        <f t="shared" si="13"/>
        <v>2.1984786527722818E-3</v>
      </c>
      <c r="J78" s="64">
        <f t="shared" si="14"/>
        <v>75</v>
      </c>
    </row>
    <row r="79" spans="1:12">
      <c r="A79" s="101">
        <v>20</v>
      </c>
      <c r="B79" s="102" t="s">
        <v>112</v>
      </c>
      <c r="C79" s="64">
        <v>22858</v>
      </c>
      <c r="D79" s="43">
        <v>23074</v>
      </c>
      <c r="E79" s="64">
        <v>23174</v>
      </c>
      <c r="F79" s="79">
        <f t="shared" si="10"/>
        <v>1.3896984569033963E-2</v>
      </c>
      <c r="G79" s="79">
        <f t="shared" si="11"/>
        <v>1.3824481581940678E-2</v>
      </c>
      <c r="H79" s="43">
        <f t="shared" si="12"/>
        <v>316</v>
      </c>
      <c r="I79" s="80">
        <f t="shared" si="13"/>
        <v>4.631461695173607E-3</v>
      </c>
      <c r="J79" s="64">
        <f t="shared" si="14"/>
        <v>100</v>
      </c>
    </row>
    <row r="80" spans="1:12">
      <c r="A80" s="101">
        <v>11</v>
      </c>
      <c r="B80" s="102" t="s">
        <v>103</v>
      </c>
      <c r="C80" s="64">
        <v>4208</v>
      </c>
      <c r="D80" s="43">
        <v>4243</v>
      </c>
      <c r="E80" s="64">
        <v>4244</v>
      </c>
      <c r="F80" s="79">
        <f t="shared" si="10"/>
        <v>2.545041965607152E-3</v>
      </c>
      <c r="G80" s="79">
        <f t="shared" si="11"/>
        <v>8.555133079847909E-3</v>
      </c>
      <c r="H80" s="43">
        <f t="shared" si="12"/>
        <v>36</v>
      </c>
      <c r="I80" s="80">
        <f t="shared" si="13"/>
        <v>5.2763487666534754E-4</v>
      </c>
      <c r="J80" s="64">
        <f t="shared" si="14"/>
        <v>1</v>
      </c>
    </row>
    <row r="81" spans="1:14">
      <c r="A81" s="101">
        <v>62</v>
      </c>
      <c r="B81" s="102" t="s">
        <v>154</v>
      </c>
      <c r="C81" s="64">
        <v>1005</v>
      </c>
      <c r="D81" s="43">
        <v>1019</v>
      </c>
      <c r="E81" s="64">
        <v>1013</v>
      </c>
      <c r="F81" s="79">
        <f t="shared" si="10"/>
        <v>6.0747585088596727E-4</v>
      </c>
      <c r="G81" s="79">
        <f t="shared" si="11"/>
        <v>7.9601990049751239E-3</v>
      </c>
      <c r="H81" s="43">
        <f t="shared" si="12"/>
        <v>8</v>
      </c>
      <c r="I81" s="80">
        <f t="shared" si="13"/>
        <v>1.1725219481452169E-4</v>
      </c>
      <c r="J81" s="64">
        <f t="shared" si="14"/>
        <v>-6</v>
      </c>
    </row>
    <row r="82" spans="1:14" ht="15.75" thickBot="1">
      <c r="A82" s="101">
        <v>69</v>
      </c>
      <c r="B82" s="102" t="s">
        <v>161</v>
      </c>
      <c r="C82" s="64">
        <v>978</v>
      </c>
      <c r="D82" s="43">
        <v>981</v>
      </c>
      <c r="E82" s="64">
        <v>980</v>
      </c>
      <c r="F82" s="79">
        <f t="shared" si="10"/>
        <v>5.876864105313405E-4</v>
      </c>
      <c r="G82" s="79">
        <f t="shared" si="11"/>
        <v>2.0449897750511249E-3</v>
      </c>
      <c r="H82" s="43">
        <f t="shared" si="12"/>
        <v>2</v>
      </c>
      <c r="I82" s="80">
        <f t="shared" si="13"/>
        <v>2.9313048703630422E-5</v>
      </c>
      <c r="J82" s="64">
        <f t="shared" si="14"/>
        <v>-1</v>
      </c>
    </row>
    <row r="83" spans="1:14" s="8" customFormat="1" ht="15.75" thickBot="1">
      <c r="A83" s="137" t="s">
        <v>174</v>
      </c>
      <c r="B83" s="138"/>
      <c r="C83" s="103">
        <v>1599327</v>
      </c>
      <c r="D83" s="111">
        <v>1660752</v>
      </c>
      <c r="E83" s="103">
        <v>1667556</v>
      </c>
      <c r="F83" s="90">
        <f t="shared" ref="F83" si="15">E83/$E$83</f>
        <v>1</v>
      </c>
      <c r="G83" s="90">
        <f t="shared" ref="G83" si="16">(E83-C83)/C83</f>
        <v>4.2661069312279476E-2</v>
      </c>
      <c r="H83" s="89">
        <f t="shared" ref="H83" si="17">E83-C83</f>
        <v>68229</v>
      </c>
      <c r="I83" s="91">
        <f t="shared" ref="I83" si="18">H83/$H$83</f>
        <v>1</v>
      </c>
      <c r="J83" s="88">
        <f t="shared" ref="J83" si="19">E83-D83</f>
        <v>6804</v>
      </c>
      <c r="K83" s="4"/>
      <c r="L83" s="6"/>
      <c r="M83" s="26"/>
      <c r="N83" s="26"/>
    </row>
    <row r="84" spans="1:14">
      <c r="D84" s="5"/>
      <c r="E84" s="5"/>
      <c r="F84" s="11"/>
      <c r="I84" s="12"/>
    </row>
    <row r="85" spans="1:14">
      <c r="D85" s="5"/>
      <c r="E85" s="5"/>
      <c r="I85" s="12"/>
    </row>
    <row r="86" spans="1:14">
      <c r="D86" s="5"/>
      <c r="E86" s="5"/>
      <c r="I86" s="12"/>
    </row>
    <row r="87" spans="1:14">
      <c r="D87" s="5"/>
      <c r="E87" s="5"/>
      <c r="I87" s="12"/>
    </row>
    <row r="88" spans="1:14">
      <c r="D88" s="5"/>
      <c r="E88" s="5"/>
      <c r="I88" s="12"/>
    </row>
    <row r="89" spans="1:14">
      <c r="D89" s="5"/>
      <c r="E89" s="5"/>
      <c r="I89" s="12"/>
    </row>
    <row r="90" spans="1:14">
      <c r="D90" s="5"/>
      <c r="E90" s="5"/>
    </row>
    <row r="91" spans="1:14">
      <c r="D91" s="5"/>
      <c r="E91" s="5"/>
    </row>
    <row r="92" spans="1:14">
      <c r="D92" s="5"/>
      <c r="E92" s="5"/>
    </row>
    <row r="93" spans="1:14">
      <c r="D93" s="5"/>
      <c r="E93" s="5"/>
    </row>
    <row r="94" spans="1:14">
      <c r="D94" s="5"/>
      <c r="E94" s="5"/>
    </row>
    <row r="95" spans="1:14">
      <c r="D95" s="5"/>
      <c r="E95" s="5"/>
    </row>
    <row r="96" spans="1:14">
      <c r="D96" s="5"/>
      <c r="E96" s="5"/>
    </row>
    <row r="97" spans="4:6">
      <c r="D97" s="5"/>
      <c r="E97" s="5"/>
    </row>
    <row r="98" spans="4:6">
      <c r="D98" s="5"/>
      <c r="E98" s="5"/>
    </row>
    <row r="99" spans="4:6">
      <c r="D99" s="5"/>
      <c r="E99" s="5"/>
    </row>
    <row r="100" spans="4:6">
      <c r="D100" s="5"/>
      <c r="E100" s="5"/>
    </row>
    <row r="101" spans="4:6">
      <c r="D101" s="5"/>
      <c r="E101" s="5"/>
      <c r="F101" s="10"/>
    </row>
    <row r="102" spans="4:6">
      <c r="D102" s="5"/>
      <c r="E102" s="5"/>
    </row>
    <row r="103" spans="4:6">
      <c r="D103" s="5"/>
      <c r="E103" s="5"/>
    </row>
    <row r="104" spans="4:6">
      <c r="D104" s="5"/>
      <c r="E104" s="5"/>
    </row>
    <row r="105" spans="4:6">
      <c r="D105" s="5"/>
      <c r="E105" s="5"/>
    </row>
    <row r="106" spans="4:6">
      <c r="D106" s="5"/>
      <c r="E106" s="5"/>
    </row>
    <row r="107" spans="4:6">
      <c r="D107" s="5"/>
      <c r="E107" s="5"/>
    </row>
    <row r="108" spans="4:6">
      <c r="D108" s="5"/>
      <c r="E108" s="5"/>
    </row>
    <row r="109" spans="4:6">
      <c r="D109" s="5"/>
      <c r="E109" s="5"/>
    </row>
    <row r="110" spans="4:6">
      <c r="D110" s="5"/>
      <c r="E110" s="5"/>
    </row>
    <row r="111" spans="4:6">
      <c r="D111" s="5"/>
      <c r="E111" s="5"/>
    </row>
    <row r="112" spans="4:6">
      <c r="D112" s="5"/>
      <c r="E112" s="5"/>
    </row>
    <row r="113" spans="4:5">
      <c r="D113" s="5"/>
      <c r="E113" s="5"/>
    </row>
    <row r="114" spans="4:5">
      <c r="D114" s="5"/>
      <c r="E114" s="5"/>
    </row>
    <row r="115" spans="4:5">
      <c r="D115" s="5"/>
      <c r="E115" s="5"/>
    </row>
    <row r="116" spans="4:5">
      <c r="D116" s="5"/>
      <c r="E116" s="5"/>
    </row>
    <row r="117" spans="4:5">
      <c r="D117" s="5"/>
      <c r="E117" s="5"/>
    </row>
    <row r="118" spans="4:5">
      <c r="D118" s="5"/>
      <c r="E118" s="5"/>
    </row>
    <row r="119" spans="4:5">
      <c r="D119" s="5"/>
      <c r="E119" s="5"/>
    </row>
    <row r="120" spans="4:5">
      <c r="D120" s="5"/>
      <c r="E120" s="5"/>
    </row>
    <row r="121" spans="4:5">
      <c r="D121" s="5"/>
      <c r="E121" s="5"/>
    </row>
    <row r="122" spans="4:5">
      <c r="D122" s="5"/>
      <c r="E122" s="5"/>
    </row>
    <row r="123" spans="4:5">
      <c r="D123" s="5"/>
      <c r="E123" s="5"/>
    </row>
    <row r="124" spans="4:5">
      <c r="D124" s="5"/>
      <c r="E124" s="5"/>
    </row>
    <row r="125" spans="4:5">
      <c r="D125" s="5"/>
      <c r="E125" s="5"/>
    </row>
    <row r="126" spans="4:5">
      <c r="D126" s="5"/>
      <c r="E126" s="5"/>
    </row>
    <row r="127" spans="4:5">
      <c r="D127" s="5"/>
      <c r="E127" s="5"/>
    </row>
    <row r="128" spans="4:5">
      <c r="D128" s="5"/>
      <c r="E128" s="5"/>
    </row>
    <row r="129" spans="4:5">
      <c r="D129" s="5"/>
      <c r="E129" s="5"/>
    </row>
    <row r="130" spans="4:5">
      <c r="D130" s="5"/>
      <c r="E130" s="5"/>
    </row>
    <row r="131" spans="4:5">
      <c r="D131" s="5"/>
      <c r="E131" s="5"/>
    </row>
    <row r="132" spans="4:5">
      <c r="D132" s="5"/>
      <c r="E132" s="5"/>
    </row>
    <row r="133" spans="4:5">
      <c r="D133" s="5"/>
      <c r="E133" s="5"/>
    </row>
    <row r="134" spans="4:5">
      <c r="D134" s="5"/>
      <c r="E134" s="5"/>
    </row>
    <row r="135" spans="4:5">
      <c r="D135" s="5"/>
      <c r="E135" s="5"/>
    </row>
    <row r="136" spans="4:5">
      <c r="D136" s="5"/>
      <c r="E136" s="5"/>
    </row>
    <row r="137" spans="4:5">
      <c r="D137" s="5"/>
      <c r="E137" s="5"/>
    </row>
    <row r="138" spans="4:5">
      <c r="D138" s="5"/>
      <c r="E138" s="5"/>
    </row>
    <row r="139" spans="4:5">
      <c r="D139" s="5"/>
      <c r="E139" s="5"/>
    </row>
    <row r="140" spans="4:5">
      <c r="D140" s="5"/>
      <c r="E140" s="5"/>
    </row>
    <row r="141" spans="4:5">
      <c r="D141" s="5"/>
      <c r="E141" s="5"/>
    </row>
    <row r="142" spans="4:5">
      <c r="D142" s="5"/>
      <c r="E142" s="5"/>
    </row>
    <row r="143" spans="4:5">
      <c r="D143" s="14"/>
      <c r="E143" s="14"/>
    </row>
  </sheetData>
  <sortState ref="A2:J82">
    <sortCondition descending="1" ref="G2:G82"/>
  </sortState>
  <mergeCells count="1">
    <mergeCell ref="A83:B83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92"/>
  <sheetViews>
    <sheetView workbookViewId="0">
      <pane ySplit="1" topLeftCell="A2" activePane="bottomLeft" state="frozen"/>
      <selection activeCell="W1" sqref="W1"/>
      <selection pane="bottomLeft" activeCell="L4" sqref="L4"/>
    </sheetView>
  </sheetViews>
  <sheetFormatPr defaultColWidth="9.140625" defaultRowHeight="15"/>
  <cols>
    <col min="1" max="1" width="13.7109375" style="4" bestFit="1" customWidth="1"/>
    <col min="2" max="2" width="34.42578125" style="4" bestFit="1" customWidth="1"/>
    <col min="3" max="3" width="12" style="4" customWidth="1"/>
    <col min="4" max="4" width="12" style="4" bestFit="1" customWidth="1"/>
    <col min="5" max="5" width="12" style="4" customWidth="1"/>
    <col min="6" max="6" width="33.140625" style="4" customWidth="1"/>
    <col min="7" max="7" width="28.42578125" style="4" customWidth="1"/>
    <col min="8" max="8" width="26.7109375" style="4" customWidth="1"/>
    <col min="9" max="9" width="20.28515625" style="4" customWidth="1"/>
    <col min="10" max="10" width="32.42578125" style="4" customWidth="1"/>
    <col min="11" max="11" width="9.140625" style="4"/>
    <col min="12" max="12" width="32.7109375" style="6" bestFit="1" customWidth="1"/>
    <col min="13" max="13" width="9.140625" style="6"/>
    <col min="14" max="20" width="9.140625" style="4"/>
    <col min="21" max="21" width="34.5703125" style="4" bestFit="1" customWidth="1"/>
    <col min="22" max="16384" width="9.140625" style="4"/>
  </cols>
  <sheetData>
    <row r="1" spans="1:22" ht="30.75" thickBot="1">
      <c r="A1" s="57" t="s">
        <v>1</v>
      </c>
      <c r="B1" s="82" t="s">
        <v>91</v>
      </c>
      <c r="C1" s="83">
        <v>41671</v>
      </c>
      <c r="D1" s="83">
        <v>42005</v>
      </c>
      <c r="E1" s="83">
        <v>42036</v>
      </c>
      <c r="F1" s="84" t="s">
        <v>296</v>
      </c>
      <c r="G1" s="84" t="s">
        <v>279</v>
      </c>
      <c r="H1" s="84" t="s">
        <v>282</v>
      </c>
      <c r="I1" s="84" t="s">
        <v>280</v>
      </c>
      <c r="J1" s="84" t="s">
        <v>281</v>
      </c>
    </row>
    <row r="2" spans="1:22">
      <c r="A2" s="85">
        <v>1</v>
      </c>
      <c r="B2" s="86" t="s">
        <v>2</v>
      </c>
      <c r="C2" s="64">
        <v>24152</v>
      </c>
      <c r="D2" s="43">
        <v>27936</v>
      </c>
      <c r="E2" s="64">
        <v>28005</v>
      </c>
      <c r="F2" s="79">
        <f t="shared" ref="F2:F33" si="0">E2/$E$90</f>
        <v>7.9729333077865425E-3</v>
      </c>
      <c r="G2" s="79">
        <f t="shared" ref="G2:G33" si="1">(E2-C2)/C2</f>
        <v>0.15953130175554819</v>
      </c>
      <c r="H2" s="43">
        <f t="shared" ref="H2:H33" si="2">E2-C2</f>
        <v>3853</v>
      </c>
      <c r="I2" s="80">
        <f>H2/$H$90</f>
        <v>1.3376057100801244E-2</v>
      </c>
      <c r="J2" s="64">
        <f t="shared" ref="J2:J33" si="3">E2-D2</f>
        <v>69</v>
      </c>
      <c r="L2" s="36"/>
      <c r="M2" s="37"/>
      <c r="U2" s="1"/>
      <c r="V2" s="7"/>
    </row>
    <row r="3" spans="1:22">
      <c r="A3" s="85">
        <v>2</v>
      </c>
      <c r="B3" s="86" t="s">
        <v>3</v>
      </c>
      <c r="C3" s="64">
        <v>2977</v>
      </c>
      <c r="D3" s="43">
        <v>3274</v>
      </c>
      <c r="E3" s="64">
        <v>3485</v>
      </c>
      <c r="F3" s="79">
        <f t="shared" si="0"/>
        <v>9.9216827629480808E-4</v>
      </c>
      <c r="G3" s="79">
        <f t="shared" si="1"/>
        <v>0.17064158548874706</v>
      </c>
      <c r="H3" s="43">
        <f t="shared" si="2"/>
        <v>508</v>
      </c>
      <c r="I3" s="80">
        <f t="shared" ref="I3:I66" si="4">H3/$H$90</f>
        <v>1.7635704664435588E-3</v>
      </c>
      <c r="J3" s="64">
        <f t="shared" si="3"/>
        <v>211</v>
      </c>
      <c r="L3" s="36"/>
      <c r="M3" s="37"/>
      <c r="U3" s="1"/>
      <c r="V3" s="7"/>
    </row>
    <row r="4" spans="1:22">
      <c r="A4" s="85">
        <v>3</v>
      </c>
      <c r="B4" s="86" t="s">
        <v>4</v>
      </c>
      <c r="C4" s="64">
        <v>1360</v>
      </c>
      <c r="D4" s="43">
        <v>1214</v>
      </c>
      <c r="E4" s="64">
        <v>1244</v>
      </c>
      <c r="F4" s="79">
        <f t="shared" si="0"/>
        <v>3.541627936042299E-4</v>
      </c>
      <c r="G4" s="79">
        <f t="shared" si="1"/>
        <v>-8.5294117647058826E-2</v>
      </c>
      <c r="H4" s="43">
        <f t="shared" si="2"/>
        <v>-116</v>
      </c>
      <c r="I4" s="80">
        <f t="shared" si="4"/>
        <v>-4.0270506714065518E-4</v>
      </c>
      <c r="J4" s="64">
        <f t="shared" si="3"/>
        <v>30</v>
      </c>
      <c r="L4" s="36"/>
      <c r="M4" s="37"/>
      <c r="U4" s="1"/>
      <c r="V4" s="7"/>
    </row>
    <row r="5" spans="1:22">
      <c r="A5" s="85">
        <v>5</v>
      </c>
      <c r="B5" s="86" t="s">
        <v>5</v>
      </c>
      <c r="C5" s="64">
        <v>278</v>
      </c>
      <c r="D5" s="43">
        <v>442</v>
      </c>
      <c r="E5" s="64">
        <v>435</v>
      </c>
      <c r="F5" s="79">
        <f t="shared" si="0"/>
        <v>1.2384309904971063E-4</v>
      </c>
      <c r="G5" s="79">
        <f t="shared" si="1"/>
        <v>0.56474820143884896</v>
      </c>
      <c r="H5" s="43">
        <f t="shared" si="2"/>
        <v>157</v>
      </c>
      <c r="I5" s="80">
        <f t="shared" si="4"/>
        <v>5.4504047880243845E-4</v>
      </c>
      <c r="J5" s="64">
        <f t="shared" si="3"/>
        <v>-7</v>
      </c>
      <c r="L5" s="36"/>
      <c r="M5" s="37"/>
      <c r="U5" s="1"/>
      <c r="V5" s="7"/>
    </row>
    <row r="6" spans="1:22">
      <c r="A6" s="85">
        <v>6</v>
      </c>
      <c r="B6" s="86" t="s">
        <v>6</v>
      </c>
      <c r="C6" s="64">
        <v>93</v>
      </c>
      <c r="D6" s="43">
        <v>73</v>
      </c>
      <c r="E6" s="64">
        <v>77</v>
      </c>
      <c r="F6" s="79">
        <f t="shared" si="0"/>
        <v>2.1921652015695903E-5</v>
      </c>
      <c r="G6" s="79">
        <f t="shared" si="1"/>
        <v>-0.17204301075268819</v>
      </c>
      <c r="H6" s="43">
        <f t="shared" si="2"/>
        <v>-16</v>
      </c>
      <c r="I6" s="80">
        <f t="shared" si="4"/>
        <v>-5.5545526502159332E-5</v>
      </c>
      <c r="J6" s="64">
        <f t="shared" si="3"/>
        <v>4</v>
      </c>
      <c r="L6" s="36"/>
      <c r="M6" s="37"/>
      <c r="U6" s="1"/>
      <c r="V6" s="7"/>
    </row>
    <row r="7" spans="1:22">
      <c r="A7" s="85">
        <v>7</v>
      </c>
      <c r="B7" s="86" t="s">
        <v>7</v>
      </c>
      <c r="C7" s="64">
        <v>798</v>
      </c>
      <c r="D7" s="43">
        <v>853</v>
      </c>
      <c r="E7" s="64">
        <v>861</v>
      </c>
      <c r="F7" s="79">
        <f t="shared" si="0"/>
        <v>2.4512392708459966E-4</v>
      </c>
      <c r="G7" s="79">
        <f t="shared" si="1"/>
        <v>7.8947368421052627E-2</v>
      </c>
      <c r="H7" s="43">
        <f t="shared" si="2"/>
        <v>63</v>
      </c>
      <c r="I7" s="80">
        <f t="shared" si="4"/>
        <v>2.1871051060225237E-4</v>
      </c>
      <c r="J7" s="64">
        <f t="shared" si="3"/>
        <v>8</v>
      </c>
      <c r="L7" s="36"/>
      <c r="M7" s="37"/>
      <c r="U7" s="1"/>
      <c r="V7" s="7"/>
    </row>
    <row r="8" spans="1:22">
      <c r="A8" s="85">
        <v>8</v>
      </c>
      <c r="B8" s="86" t="s">
        <v>8</v>
      </c>
      <c r="C8" s="64">
        <v>2528</v>
      </c>
      <c r="D8" s="43">
        <v>2534</v>
      </c>
      <c r="E8" s="64">
        <v>2494</v>
      </c>
      <c r="F8" s="79">
        <f t="shared" si="0"/>
        <v>7.1003376788500753E-4</v>
      </c>
      <c r="G8" s="79">
        <f t="shared" si="1"/>
        <v>-1.3449367088607595E-2</v>
      </c>
      <c r="H8" s="43">
        <f t="shared" si="2"/>
        <v>-34</v>
      </c>
      <c r="I8" s="80">
        <f t="shared" si="4"/>
        <v>-1.1803424381708858E-4</v>
      </c>
      <c r="J8" s="64">
        <f t="shared" si="3"/>
        <v>-40</v>
      </c>
      <c r="L8" s="36"/>
      <c r="M8" s="37"/>
      <c r="U8" s="1"/>
      <c r="V8" s="7"/>
    </row>
    <row r="9" spans="1:22">
      <c r="A9" s="85">
        <v>9</v>
      </c>
      <c r="B9" s="86" t="s">
        <v>9</v>
      </c>
      <c r="C9" s="64">
        <v>421</v>
      </c>
      <c r="D9" s="43">
        <v>504</v>
      </c>
      <c r="E9" s="64">
        <v>484</v>
      </c>
      <c r="F9" s="79">
        <f t="shared" si="0"/>
        <v>1.3779324124151709E-4</v>
      </c>
      <c r="G9" s="79">
        <f t="shared" si="1"/>
        <v>0.1496437054631829</v>
      </c>
      <c r="H9" s="43">
        <f t="shared" si="2"/>
        <v>63</v>
      </c>
      <c r="I9" s="80">
        <f t="shared" si="4"/>
        <v>2.1871051060225237E-4</v>
      </c>
      <c r="J9" s="64">
        <f t="shared" si="3"/>
        <v>-20</v>
      </c>
      <c r="L9" s="36"/>
      <c r="M9" s="37"/>
      <c r="U9" s="1"/>
      <c r="V9" s="7"/>
    </row>
    <row r="10" spans="1:22">
      <c r="A10" s="87">
        <v>10</v>
      </c>
      <c r="B10" s="86" t="s">
        <v>10</v>
      </c>
      <c r="C10" s="43">
        <v>110376</v>
      </c>
      <c r="D10" s="43">
        <v>116890</v>
      </c>
      <c r="E10" s="43">
        <v>116298</v>
      </c>
      <c r="F10" s="79">
        <f t="shared" si="0"/>
        <v>3.3109666053524701E-2</v>
      </c>
      <c r="G10" s="79">
        <f t="shared" si="1"/>
        <v>5.3652968036529677E-2</v>
      </c>
      <c r="H10" s="43">
        <f t="shared" si="2"/>
        <v>5922</v>
      </c>
      <c r="I10" s="80">
        <f t="shared" si="4"/>
        <v>2.0558787996611722E-2</v>
      </c>
      <c r="J10" s="64">
        <f t="shared" si="3"/>
        <v>-592</v>
      </c>
      <c r="L10" s="36"/>
      <c r="M10" s="37"/>
      <c r="U10" s="1"/>
      <c r="V10" s="7"/>
    </row>
    <row r="11" spans="1:22">
      <c r="A11" s="87">
        <v>11</v>
      </c>
      <c r="B11" s="86" t="s">
        <v>11</v>
      </c>
      <c r="C11" s="43">
        <v>2105</v>
      </c>
      <c r="D11" s="43">
        <v>2285</v>
      </c>
      <c r="E11" s="43">
        <v>2299</v>
      </c>
      <c r="F11" s="79">
        <f t="shared" si="0"/>
        <v>6.5451789589720622E-4</v>
      </c>
      <c r="G11" s="79">
        <f t="shared" si="1"/>
        <v>9.2161520190023757E-2</v>
      </c>
      <c r="H11" s="43">
        <f t="shared" si="2"/>
        <v>194</v>
      </c>
      <c r="I11" s="80">
        <f t="shared" si="4"/>
        <v>6.734895088386819E-4</v>
      </c>
      <c r="J11" s="64">
        <f t="shared" si="3"/>
        <v>14</v>
      </c>
      <c r="L11" s="36"/>
      <c r="M11" s="37"/>
      <c r="U11" s="1"/>
      <c r="V11" s="7"/>
    </row>
    <row r="12" spans="1:22">
      <c r="A12" s="87">
        <v>12</v>
      </c>
      <c r="B12" s="86" t="s">
        <v>12</v>
      </c>
      <c r="C12" s="43">
        <v>992</v>
      </c>
      <c r="D12" s="43">
        <v>988</v>
      </c>
      <c r="E12" s="43">
        <v>1035</v>
      </c>
      <c r="F12" s="79">
        <f t="shared" si="0"/>
        <v>2.9466116670448387E-4</v>
      </c>
      <c r="G12" s="79">
        <f t="shared" si="1"/>
        <v>4.334677419354839E-2</v>
      </c>
      <c r="H12" s="43">
        <f t="shared" si="2"/>
        <v>43</v>
      </c>
      <c r="I12" s="80">
        <f t="shared" si="4"/>
        <v>1.4927860247455321E-4</v>
      </c>
      <c r="J12" s="64">
        <f t="shared" si="3"/>
        <v>47</v>
      </c>
    </row>
    <row r="13" spans="1:22">
      <c r="A13" s="87">
        <v>13</v>
      </c>
      <c r="B13" s="86" t="s">
        <v>13</v>
      </c>
      <c r="C13" s="43">
        <v>125224</v>
      </c>
      <c r="D13" s="43">
        <v>124473</v>
      </c>
      <c r="E13" s="43">
        <v>123708</v>
      </c>
      <c r="F13" s="79">
        <f t="shared" si="0"/>
        <v>3.5219269189061153E-2</v>
      </c>
      <c r="G13" s="79">
        <f t="shared" si="1"/>
        <v>-1.2106305500543027E-2</v>
      </c>
      <c r="H13" s="43">
        <f t="shared" si="2"/>
        <v>-1516</v>
      </c>
      <c r="I13" s="80">
        <f t="shared" si="4"/>
        <v>-5.262938636079597E-3</v>
      </c>
      <c r="J13" s="64">
        <f t="shared" si="3"/>
        <v>-765</v>
      </c>
      <c r="L13" s="1"/>
      <c r="M13" s="7"/>
    </row>
    <row r="14" spans="1:22">
      <c r="A14" s="87">
        <v>14</v>
      </c>
      <c r="B14" s="86" t="s">
        <v>14</v>
      </c>
      <c r="C14" s="43">
        <v>236361</v>
      </c>
      <c r="D14" s="43">
        <v>243707</v>
      </c>
      <c r="E14" s="43">
        <v>242818</v>
      </c>
      <c r="F14" s="79">
        <f t="shared" si="0"/>
        <v>6.9129502586327898E-2</v>
      </c>
      <c r="G14" s="79">
        <f t="shared" si="1"/>
        <v>2.7318381628102774E-2</v>
      </c>
      <c r="H14" s="43">
        <f t="shared" si="2"/>
        <v>6457</v>
      </c>
      <c r="I14" s="80">
        <f t="shared" si="4"/>
        <v>2.2416091539027676E-2</v>
      </c>
      <c r="J14" s="64">
        <f t="shared" si="3"/>
        <v>-889</v>
      </c>
      <c r="L14" s="1"/>
      <c r="M14" s="7"/>
    </row>
    <row r="15" spans="1:22">
      <c r="A15" s="87">
        <v>15</v>
      </c>
      <c r="B15" s="86" t="s">
        <v>15</v>
      </c>
      <c r="C15" s="43">
        <v>12790</v>
      </c>
      <c r="D15" s="43">
        <v>12717</v>
      </c>
      <c r="E15" s="43">
        <v>12711</v>
      </c>
      <c r="F15" s="79">
        <f t="shared" si="0"/>
        <v>3.6187807632663718E-3</v>
      </c>
      <c r="G15" s="79">
        <f t="shared" si="1"/>
        <v>-6.1767005473025802E-3</v>
      </c>
      <c r="H15" s="43">
        <f t="shared" si="2"/>
        <v>-79</v>
      </c>
      <c r="I15" s="80">
        <f t="shared" si="4"/>
        <v>-2.7425603710441168E-4</v>
      </c>
      <c r="J15" s="64">
        <f t="shared" si="3"/>
        <v>-6</v>
      </c>
      <c r="L15" s="1"/>
      <c r="M15" s="7"/>
    </row>
    <row r="16" spans="1:22">
      <c r="A16" s="87">
        <v>16</v>
      </c>
      <c r="B16" s="86" t="s">
        <v>16</v>
      </c>
      <c r="C16" s="43">
        <v>9193</v>
      </c>
      <c r="D16" s="43">
        <v>9992</v>
      </c>
      <c r="E16" s="43">
        <v>9981</v>
      </c>
      <c r="F16" s="79">
        <f t="shared" si="0"/>
        <v>2.8415585554371534E-3</v>
      </c>
      <c r="G16" s="79">
        <f t="shared" si="1"/>
        <v>8.5717393669096045E-2</v>
      </c>
      <c r="H16" s="43">
        <f t="shared" si="2"/>
        <v>788</v>
      </c>
      <c r="I16" s="80">
        <f t="shared" si="4"/>
        <v>2.7356171802313473E-3</v>
      </c>
      <c r="J16" s="64">
        <f t="shared" si="3"/>
        <v>-11</v>
      </c>
      <c r="L16" s="1"/>
      <c r="M16" s="7"/>
    </row>
    <row r="17" spans="1:13">
      <c r="A17" s="87">
        <v>17</v>
      </c>
      <c r="B17" s="86" t="s">
        <v>17</v>
      </c>
      <c r="C17" s="43">
        <v>8703</v>
      </c>
      <c r="D17" s="43">
        <v>9337</v>
      </c>
      <c r="E17" s="43">
        <v>9316</v>
      </c>
      <c r="F17" s="79">
        <f t="shared" si="0"/>
        <v>2.6522351971197794E-3</v>
      </c>
      <c r="G17" s="79">
        <f t="shared" si="1"/>
        <v>7.0435482017695047E-2</v>
      </c>
      <c r="H17" s="43">
        <f t="shared" si="2"/>
        <v>613</v>
      </c>
      <c r="I17" s="80">
        <f t="shared" si="4"/>
        <v>2.1280879841139794E-3</v>
      </c>
      <c r="J17" s="64">
        <f t="shared" si="3"/>
        <v>-21</v>
      </c>
      <c r="L17" s="1"/>
      <c r="M17" s="7"/>
    </row>
    <row r="18" spans="1:13">
      <c r="A18" s="87">
        <v>18</v>
      </c>
      <c r="B18" s="86" t="s">
        <v>18</v>
      </c>
      <c r="C18" s="43">
        <v>16201</v>
      </c>
      <c r="D18" s="43">
        <v>15086</v>
      </c>
      <c r="E18" s="43">
        <v>14952</v>
      </c>
      <c r="F18" s="79">
        <f t="shared" si="0"/>
        <v>4.2567862459569495E-3</v>
      </c>
      <c r="G18" s="79">
        <f t="shared" si="1"/>
        <v>-7.7094006542806001E-2</v>
      </c>
      <c r="H18" s="43">
        <f t="shared" si="2"/>
        <v>-1249</v>
      </c>
      <c r="I18" s="80">
        <f t="shared" si="4"/>
        <v>-4.3360226625748129E-3</v>
      </c>
      <c r="J18" s="64">
        <f t="shared" si="3"/>
        <v>-134</v>
      </c>
      <c r="L18" s="1"/>
      <c r="M18" s="7"/>
    </row>
    <row r="19" spans="1:13">
      <c r="A19" s="87">
        <v>19</v>
      </c>
      <c r="B19" s="86" t="s">
        <v>19</v>
      </c>
      <c r="C19" s="43">
        <v>947</v>
      </c>
      <c r="D19" s="43">
        <v>976</v>
      </c>
      <c r="E19" s="43">
        <v>996</v>
      </c>
      <c r="F19" s="79">
        <f t="shared" si="0"/>
        <v>2.8355799230692362E-4</v>
      </c>
      <c r="G19" s="79">
        <f t="shared" si="1"/>
        <v>5.1742344244984161E-2</v>
      </c>
      <c r="H19" s="43">
        <f t="shared" si="2"/>
        <v>49</v>
      </c>
      <c r="I19" s="80">
        <f t="shared" si="4"/>
        <v>1.7010817491286295E-4</v>
      </c>
      <c r="J19" s="64">
        <f t="shared" si="3"/>
        <v>20</v>
      </c>
      <c r="L19" s="1"/>
      <c r="M19" s="7"/>
    </row>
    <row r="20" spans="1:13">
      <c r="A20" s="87">
        <v>20</v>
      </c>
      <c r="B20" s="86" t="s">
        <v>20</v>
      </c>
      <c r="C20" s="43">
        <v>15499</v>
      </c>
      <c r="D20" s="43">
        <v>16446</v>
      </c>
      <c r="E20" s="43">
        <v>16529</v>
      </c>
      <c r="F20" s="79">
        <f t="shared" si="0"/>
        <v>4.7057530671095792E-3</v>
      </c>
      <c r="G20" s="79">
        <f t="shared" si="1"/>
        <v>6.6455900380669716E-2</v>
      </c>
      <c r="H20" s="43">
        <f t="shared" si="2"/>
        <v>1030</v>
      </c>
      <c r="I20" s="80">
        <f t="shared" si="4"/>
        <v>3.5757432685765071E-3</v>
      </c>
      <c r="J20" s="64">
        <f t="shared" si="3"/>
        <v>83</v>
      </c>
      <c r="L20" s="1"/>
      <c r="M20" s="7"/>
    </row>
    <row r="21" spans="1:13">
      <c r="A21" s="87">
        <v>21</v>
      </c>
      <c r="B21" s="86" t="s">
        <v>21</v>
      </c>
      <c r="C21" s="43">
        <v>6412</v>
      </c>
      <c r="D21" s="43">
        <v>6876</v>
      </c>
      <c r="E21" s="43">
        <v>6781</v>
      </c>
      <c r="F21" s="79">
        <f t="shared" si="0"/>
        <v>1.9305288612783626E-3</v>
      </c>
      <c r="G21" s="79">
        <f t="shared" si="1"/>
        <v>5.7548346849656894E-2</v>
      </c>
      <c r="H21" s="43">
        <f t="shared" si="2"/>
        <v>369</v>
      </c>
      <c r="I21" s="80">
        <f t="shared" si="4"/>
        <v>1.2810187049560496E-3</v>
      </c>
      <c r="J21" s="64">
        <f t="shared" si="3"/>
        <v>-95</v>
      </c>
      <c r="L21" s="1"/>
      <c r="M21" s="7"/>
    </row>
    <row r="22" spans="1:13">
      <c r="A22" s="87">
        <v>22</v>
      </c>
      <c r="B22" s="86" t="s">
        <v>22</v>
      </c>
      <c r="C22" s="43">
        <v>34203</v>
      </c>
      <c r="D22" s="43">
        <v>37479</v>
      </c>
      <c r="E22" s="43">
        <v>37686</v>
      </c>
      <c r="F22" s="79">
        <f t="shared" si="0"/>
        <v>1.0729082829396309E-2</v>
      </c>
      <c r="G22" s="79">
        <f t="shared" si="1"/>
        <v>0.10183317252872555</v>
      </c>
      <c r="H22" s="43">
        <f t="shared" si="2"/>
        <v>3483</v>
      </c>
      <c r="I22" s="80">
        <f t="shared" si="4"/>
        <v>1.209156680043881E-2</v>
      </c>
      <c r="J22" s="64">
        <f t="shared" si="3"/>
        <v>207</v>
      </c>
      <c r="L22" s="1"/>
      <c r="M22" s="7"/>
    </row>
    <row r="23" spans="1:13">
      <c r="A23" s="87">
        <v>23</v>
      </c>
      <c r="B23" s="86" t="s">
        <v>23</v>
      </c>
      <c r="C23" s="43">
        <v>23606</v>
      </c>
      <c r="D23" s="43">
        <v>25944</v>
      </c>
      <c r="E23" s="43">
        <v>26166</v>
      </c>
      <c r="F23" s="79">
        <f t="shared" si="0"/>
        <v>7.4493759304246621E-3</v>
      </c>
      <c r="G23" s="79">
        <f t="shared" si="1"/>
        <v>0.10844700499872914</v>
      </c>
      <c r="H23" s="43">
        <f t="shared" si="2"/>
        <v>2560</v>
      </c>
      <c r="I23" s="80">
        <f t="shared" si="4"/>
        <v>8.887284240345494E-3</v>
      </c>
      <c r="J23" s="64">
        <f t="shared" si="3"/>
        <v>222</v>
      </c>
      <c r="L23" s="1"/>
      <c r="M23" s="7"/>
    </row>
    <row r="24" spans="1:13">
      <c r="A24" s="87">
        <v>24</v>
      </c>
      <c r="B24" s="86" t="s">
        <v>24</v>
      </c>
      <c r="C24" s="43">
        <v>10959</v>
      </c>
      <c r="D24" s="43">
        <v>11490</v>
      </c>
      <c r="E24" s="43">
        <v>11430</v>
      </c>
      <c r="F24" s="79">
        <f t="shared" si="0"/>
        <v>3.2540841888234308E-3</v>
      </c>
      <c r="G24" s="79">
        <f t="shared" si="1"/>
        <v>4.2978373939228029E-2</v>
      </c>
      <c r="H24" s="43">
        <f t="shared" si="2"/>
        <v>471</v>
      </c>
      <c r="I24" s="80">
        <f t="shared" si="4"/>
        <v>1.6351214364073152E-3</v>
      </c>
      <c r="J24" s="64">
        <f t="shared" si="3"/>
        <v>-60</v>
      </c>
    </row>
    <row r="25" spans="1:13">
      <c r="A25" s="87">
        <v>25</v>
      </c>
      <c r="B25" s="86" t="s">
        <v>25</v>
      </c>
      <c r="C25" s="43">
        <v>47321</v>
      </c>
      <c r="D25" s="43">
        <v>53087</v>
      </c>
      <c r="E25" s="43">
        <v>53251</v>
      </c>
      <c r="F25" s="79">
        <f t="shared" si="0"/>
        <v>1.5160388201140552E-2</v>
      </c>
      <c r="G25" s="79">
        <f t="shared" si="1"/>
        <v>0.1253143424695167</v>
      </c>
      <c r="H25" s="43">
        <f t="shared" si="2"/>
        <v>5930</v>
      </c>
      <c r="I25" s="80">
        <f t="shared" si="4"/>
        <v>2.0586560759862801E-2</v>
      </c>
      <c r="J25" s="64">
        <f t="shared" si="3"/>
        <v>164</v>
      </c>
    </row>
    <row r="26" spans="1:13">
      <c r="A26" s="87">
        <v>26</v>
      </c>
      <c r="B26" s="86" t="s">
        <v>26</v>
      </c>
      <c r="C26" s="43">
        <v>9984</v>
      </c>
      <c r="D26" s="43">
        <v>11485</v>
      </c>
      <c r="E26" s="43">
        <v>11540</v>
      </c>
      <c r="F26" s="79">
        <f t="shared" si="0"/>
        <v>3.2854008345601393E-3</v>
      </c>
      <c r="G26" s="79">
        <f t="shared" si="1"/>
        <v>0.15584935897435898</v>
      </c>
      <c r="H26" s="43">
        <f t="shared" si="2"/>
        <v>1556</v>
      </c>
      <c r="I26" s="80">
        <f t="shared" si="4"/>
        <v>5.4018024523349948E-3</v>
      </c>
      <c r="J26" s="64">
        <f t="shared" si="3"/>
        <v>55</v>
      </c>
    </row>
    <row r="27" spans="1:13">
      <c r="A27" s="87">
        <v>27</v>
      </c>
      <c r="B27" s="86" t="s">
        <v>27</v>
      </c>
      <c r="C27" s="43">
        <v>23487</v>
      </c>
      <c r="D27" s="43">
        <v>26609</v>
      </c>
      <c r="E27" s="43">
        <v>26516</v>
      </c>
      <c r="F27" s="79">
        <f t="shared" si="0"/>
        <v>7.5490198032232801E-3</v>
      </c>
      <c r="G27" s="79">
        <f t="shared" si="1"/>
        <v>0.12896495933920893</v>
      </c>
      <c r="H27" s="43">
        <f t="shared" si="2"/>
        <v>3029</v>
      </c>
      <c r="I27" s="80">
        <f t="shared" si="4"/>
        <v>1.0515462485940038E-2</v>
      </c>
      <c r="J27" s="64">
        <f t="shared" si="3"/>
        <v>-93</v>
      </c>
    </row>
    <row r="28" spans="1:13">
      <c r="A28" s="87">
        <v>28</v>
      </c>
      <c r="B28" s="86" t="s">
        <v>28</v>
      </c>
      <c r="C28" s="43">
        <v>22524</v>
      </c>
      <c r="D28" s="43">
        <v>17389</v>
      </c>
      <c r="E28" s="43">
        <v>17688</v>
      </c>
      <c r="F28" s="79">
        <f t="shared" si="0"/>
        <v>5.0357166344627158E-3</v>
      </c>
      <c r="G28" s="79">
        <f t="shared" si="1"/>
        <v>-0.21470431539690996</v>
      </c>
      <c r="H28" s="43">
        <f t="shared" si="2"/>
        <v>-4836</v>
      </c>
      <c r="I28" s="80">
        <f t="shared" si="4"/>
        <v>-1.6788635385277657E-2</v>
      </c>
      <c r="J28" s="64">
        <f t="shared" si="3"/>
        <v>299</v>
      </c>
    </row>
    <row r="29" spans="1:13">
      <c r="A29" s="87">
        <v>29</v>
      </c>
      <c r="B29" s="86" t="s">
        <v>29</v>
      </c>
      <c r="C29" s="43">
        <v>19711</v>
      </c>
      <c r="D29" s="43">
        <v>21974</v>
      </c>
      <c r="E29" s="43">
        <v>22321</v>
      </c>
      <c r="F29" s="79">
        <f t="shared" si="0"/>
        <v>6.3547168135369902E-3</v>
      </c>
      <c r="G29" s="79">
        <f t="shared" si="1"/>
        <v>0.13241337324336666</v>
      </c>
      <c r="H29" s="43">
        <f t="shared" si="2"/>
        <v>2610</v>
      </c>
      <c r="I29" s="80">
        <f t="shared" si="4"/>
        <v>9.0608640106647417E-3</v>
      </c>
      <c r="J29" s="64">
        <f t="shared" si="3"/>
        <v>347</v>
      </c>
    </row>
    <row r="30" spans="1:13">
      <c r="A30" s="87">
        <v>30</v>
      </c>
      <c r="B30" s="86" t="s">
        <v>30</v>
      </c>
      <c r="C30" s="43">
        <v>2386</v>
      </c>
      <c r="D30" s="43">
        <v>2762</v>
      </c>
      <c r="E30" s="43">
        <v>2771</v>
      </c>
      <c r="F30" s="79">
        <f t="shared" si="0"/>
        <v>7.8889477578562785E-4</v>
      </c>
      <c r="G30" s="79">
        <f t="shared" si="1"/>
        <v>0.16135792120704107</v>
      </c>
      <c r="H30" s="43">
        <f t="shared" si="2"/>
        <v>385</v>
      </c>
      <c r="I30" s="80">
        <f t="shared" si="4"/>
        <v>1.3365642314582089E-3</v>
      </c>
      <c r="J30" s="64">
        <f t="shared" si="3"/>
        <v>9</v>
      </c>
    </row>
    <row r="31" spans="1:13">
      <c r="A31" s="87">
        <v>31</v>
      </c>
      <c r="B31" s="86" t="s">
        <v>31</v>
      </c>
      <c r="C31" s="43">
        <v>18844</v>
      </c>
      <c r="D31" s="43">
        <v>20416</v>
      </c>
      <c r="E31" s="43">
        <v>20478</v>
      </c>
      <c r="F31" s="79">
        <f t="shared" si="0"/>
        <v>5.830020649057412E-3</v>
      </c>
      <c r="G31" s="79">
        <f t="shared" si="1"/>
        <v>8.6711950753555506E-2</v>
      </c>
      <c r="H31" s="43">
        <f t="shared" si="2"/>
        <v>1634</v>
      </c>
      <c r="I31" s="80">
        <f t="shared" si="4"/>
        <v>5.6725868940330215E-3</v>
      </c>
      <c r="J31" s="64">
        <f t="shared" si="3"/>
        <v>62</v>
      </c>
    </row>
    <row r="32" spans="1:13">
      <c r="A32" s="87">
        <v>32</v>
      </c>
      <c r="B32" s="86" t="s">
        <v>32</v>
      </c>
      <c r="C32" s="43">
        <v>12625</v>
      </c>
      <c r="D32" s="43">
        <v>14467</v>
      </c>
      <c r="E32" s="43">
        <v>14547</v>
      </c>
      <c r="F32" s="79">
        <f t="shared" si="0"/>
        <v>4.1414840502899779E-3</v>
      </c>
      <c r="G32" s="79">
        <f t="shared" si="1"/>
        <v>0.15223762376237623</v>
      </c>
      <c r="H32" s="43">
        <f t="shared" si="2"/>
        <v>1922</v>
      </c>
      <c r="I32" s="80">
        <f t="shared" si="4"/>
        <v>6.6724063710718899E-3</v>
      </c>
      <c r="J32" s="64">
        <f t="shared" si="3"/>
        <v>80</v>
      </c>
    </row>
    <row r="33" spans="1:10">
      <c r="A33" s="87">
        <v>33</v>
      </c>
      <c r="B33" s="86" t="s">
        <v>33</v>
      </c>
      <c r="C33" s="43">
        <v>16960</v>
      </c>
      <c r="D33" s="43">
        <v>22354</v>
      </c>
      <c r="E33" s="43">
        <v>21577</v>
      </c>
      <c r="F33" s="79">
        <f t="shared" si="0"/>
        <v>6.1429024096450718E-3</v>
      </c>
      <c r="G33" s="79">
        <f t="shared" si="1"/>
        <v>0.27222877358490566</v>
      </c>
      <c r="H33" s="43">
        <f t="shared" si="2"/>
        <v>4617</v>
      </c>
      <c r="I33" s="80">
        <f t="shared" si="4"/>
        <v>1.6028355991279351E-2</v>
      </c>
      <c r="J33" s="64">
        <f t="shared" si="3"/>
        <v>-777</v>
      </c>
    </row>
    <row r="34" spans="1:10">
      <c r="A34" s="87">
        <v>35</v>
      </c>
      <c r="B34" s="86" t="s">
        <v>34</v>
      </c>
      <c r="C34" s="43">
        <v>11155</v>
      </c>
      <c r="D34" s="43">
        <v>9763</v>
      </c>
      <c r="E34" s="43">
        <v>9789</v>
      </c>
      <c r="F34" s="79">
        <f t="shared" ref="F34:F65" si="5">E34/$E$90</f>
        <v>2.7868967737876261E-3</v>
      </c>
      <c r="G34" s="79">
        <f t="shared" ref="G34:G65" si="6">(E34-C34)/C34</f>
        <v>-0.12245629762438369</v>
      </c>
      <c r="H34" s="43">
        <f t="shared" ref="H34:H65" si="7">E34-C34</f>
        <v>-1366</v>
      </c>
      <c r="I34" s="80">
        <f t="shared" si="4"/>
        <v>-4.7421993251218529E-3</v>
      </c>
      <c r="J34" s="64">
        <f t="shared" ref="J34:J66" si="8">E34-D34</f>
        <v>26</v>
      </c>
    </row>
    <row r="35" spans="1:10">
      <c r="A35" s="87">
        <v>36</v>
      </c>
      <c r="B35" s="86" t="s">
        <v>35</v>
      </c>
      <c r="C35" s="43">
        <v>1198</v>
      </c>
      <c r="D35" s="43">
        <v>1576</v>
      </c>
      <c r="E35" s="43">
        <v>1581</v>
      </c>
      <c r="F35" s="79">
        <f t="shared" si="5"/>
        <v>4.5010560827032757E-4</v>
      </c>
      <c r="G35" s="79">
        <f t="shared" si="6"/>
        <v>0.31969949916527546</v>
      </c>
      <c r="H35" s="43">
        <f t="shared" si="7"/>
        <v>383</v>
      </c>
      <c r="I35" s="80">
        <f t="shared" si="4"/>
        <v>1.3296210406454391E-3</v>
      </c>
      <c r="J35" s="64">
        <f t="shared" si="8"/>
        <v>5</v>
      </c>
    </row>
    <row r="36" spans="1:10">
      <c r="A36" s="87">
        <v>37</v>
      </c>
      <c r="B36" s="86" t="s">
        <v>36</v>
      </c>
      <c r="C36" s="43">
        <v>378</v>
      </c>
      <c r="D36" s="43">
        <v>768</v>
      </c>
      <c r="E36" s="43">
        <v>765</v>
      </c>
      <c r="F36" s="79">
        <f t="shared" si="5"/>
        <v>2.1779303625983591E-4</v>
      </c>
      <c r="G36" s="79">
        <f t="shared" si="6"/>
        <v>1.0238095238095237</v>
      </c>
      <c r="H36" s="43">
        <f t="shared" si="7"/>
        <v>387</v>
      </c>
      <c r="I36" s="80">
        <f t="shared" si="4"/>
        <v>1.3435074222709789E-3</v>
      </c>
      <c r="J36" s="64">
        <f t="shared" si="8"/>
        <v>-3</v>
      </c>
    </row>
    <row r="37" spans="1:10">
      <c r="A37" s="87">
        <v>38</v>
      </c>
      <c r="B37" s="86" t="s">
        <v>37</v>
      </c>
      <c r="C37" s="43">
        <v>5930</v>
      </c>
      <c r="D37" s="43">
        <v>6898</v>
      </c>
      <c r="E37" s="43">
        <v>6952</v>
      </c>
      <c r="F37" s="79">
        <f t="shared" si="5"/>
        <v>1.9792120105599728E-3</v>
      </c>
      <c r="G37" s="79">
        <f t="shared" si="6"/>
        <v>0.17234401349072512</v>
      </c>
      <c r="H37" s="43">
        <f t="shared" si="7"/>
        <v>1022</v>
      </c>
      <c r="I37" s="80">
        <f t="shared" si="4"/>
        <v>3.5479705053254275E-3</v>
      </c>
      <c r="J37" s="64">
        <f t="shared" si="8"/>
        <v>54</v>
      </c>
    </row>
    <row r="38" spans="1:10">
      <c r="A38" s="87">
        <v>39</v>
      </c>
      <c r="B38" s="86" t="s">
        <v>38</v>
      </c>
      <c r="C38" s="43">
        <v>270</v>
      </c>
      <c r="D38" s="43">
        <v>177</v>
      </c>
      <c r="E38" s="43">
        <v>203</v>
      </c>
      <c r="F38" s="79">
        <f t="shared" si="5"/>
        <v>5.7793446223198291E-5</v>
      </c>
      <c r="G38" s="79">
        <f t="shared" si="6"/>
        <v>-0.24814814814814815</v>
      </c>
      <c r="H38" s="43">
        <f t="shared" si="7"/>
        <v>-67</v>
      </c>
      <c r="I38" s="80">
        <f t="shared" si="4"/>
        <v>-2.325968922277922E-4</v>
      </c>
      <c r="J38" s="64">
        <f t="shared" si="8"/>
        <v>26</v>
      </c>
    </row>
    <row r="39" spans="1:10">
      <c r="A39" s="87">
        <v>41</v>
      </c>
      <c r="B39" s="86" t="s">
        <v>39</v>
      </c>
      <c r="C39" s="43">
        <v>28498</v>
      </c>
      <c r="D39" s="43">
        <v>33559</v>
      </c>
      <c r="E39" s="43">
        <v>33461</v>
      </c>
      <c r="F39" s="79">
        <f t="shared" si="5"/>
        <v>9.5262389363272807E-3</v>
      </c>
      <c r="G39" s="79">
        <f t="shared" si="6"/>
        <v>0.17415257211032353</v>
      </c>
      <c r="H39" s="43">
        <f t="shared" si="7"/>
        <v>4963</v>
      </c>
      <c r="I39" s="80">
        <f t="shared" si="4"/>
        <v>1.7229528001888549E-2</v>
      </c>
      <c r="J39" s="64">
        <f t="shared" si="8"/>
        <v>-98</v>
      </c>
    </row>
    <row r="40" spans="1:10">
      <c r="A40" s="87">
        <v>42</v>
      </c>
      <c r="B40" s="86" t="s">
        <v>40</v>
      </c>
      <c r="C40" s="43">
        <v>13102</v>
      </c>
      <c r="D40" s="43">
        <v>16091</v>
      </c>
      <c r="E40" s="43">
        <v>16188</v>
      </c>
      <c r="F40" s="79">
        <f t="shared" si="5"/>
        <v>4.6086714653257831E-3</v>
      </c>
      <c r="G40" s="79">
        <f t="shared" si="6"/>
        <v>0.23553655930392306</v>
      </c>
      <c r="H40" s="43">
        <f t="shared" si="7"/>
        <v>3086</v>
      </c>
      <c r="I40" s="80">
        <f t="shared" si="4"/>
        <v>1.0713343424103981E-2</v>
      </c>
      <c r="J40" s="64">
        <f t="shared" si="8"/>
        <v>97</v>
      </c>
    </row>
    <row r="41" spans="1:10">
      <c r="A41" s="87">
        <v>43</v>
      </c>
      <c r="B41" s="86" t="s">
        <v>41</v>
      </c>
      <c r="C41" s="43">
        <v>43534</v>
      </c>
      <c r="D41" s="43">
        <v>39139</v>
      </c>
      <c r="E41" s="43">
        <v>39809</v>
      </c>
      <c r="F41" s="79">
        <f t="shared" si="5"/>
        <v>1.1333494092114782E-2</v>
      </c>
      <c r="G41" s="79">
        <f t="shared" si="6"/>
        <v>-8.5565305278632792E-2</v>
      </c>
      <c r="H41" s="43">
        <f t="shared" si="7"/>
        <v>-3725</v>
      </c>
      <c r="I41" s="80">
        <f t="shared" si="4"/>
        <v>-1.293169288878397E-2</v>
      </c>
      <c r="J41" s="64">
        <f t="shared" si="8"/>
        <v>670</v>
      </c>
    </row>
    <row r="42" spans="1:10">
      <c r="A42" s="87">
        <v>45</v>
      </c>
      <c r="B42" s="86" t="s">
        <v>42</v>
      </c>
      <c r="C42" s="43">
        <v>26332</v>
      </c>
      <c r="D42" s="43">
        <v>28918</v>
      </c>
      <c r="E42" s="43">
        <v>29219</v>
      </c>
      <c r="F42" s="79">
        <f t="shared" si="5"/>
        <v>8.3185551980080336E-3</v>
      </c>
      <c r="G42" s="79">
        <f t="shared" si="6"/>
        <v>0.1096384627069725</v>
      </c>
      <c r="H42" s="43">
        <f t="shared" si="7"/>
        <v>2887</v>
      </c>
      <c r="I42" s="80">
        <f t="shared" si="4"/>
        <v>1.0022495938233374E-2</v>
      </c>
      <c r="J42" s="64">
        <f t="shared" si="8"/>
        <v>301</v>
      </c>
    </row>
    <row r="43" spans="1:10">
      <c r="A43" s="87">
        <v>46</v>
      </c>
      <c r="B43" s="86" t="s">
        <v>43</v>
      </c>
      <c r="C43" s="43">
        <v>155303</v>
      </c>
      <c r="D43" s="43">
        <v>173999</v>
      </c>
      <c r="E43" s="43">
        <v>174176</v>
      </c>
      <c r="F43" s="79">
        <f t="shared" si="5"/>
        <v>4.9587346253062985E-2</v>
      </c>
      <c r="G43" s="79">
        <f t="shared" si="6"/>
        <v>0.12152373102902068</v>
      </c>
      <c r="H43" s="43">
        <f t="shared" si="7"/>
        <v>18873</v>
      </c>
      <c r="I43" s="80">
        <f t="shared" si="4"/>
        <v>6.5519420104703324E-2</v>
      </c>
      <c r="J43" s="64">
        <f t="shared" si="8"/>
        <v>177</v>
      </c>
    </row>
    <row r="44" spans="1:10">
      <c r="A44" s="87">
        <v>47</v>
      </c>
      <c r="B44" s="86" t="s">
        <v>44</v>
      </c>
      <c r="C44" s="43">
        <v>415619</v>
      </c>
      <c r="D44" s="43">
        <v>442034</v>
      </c>
      <c r="E44" s="43">
        <v>441986</v>
      </c>
      <c r="F44" s="79">
        <f t="shared" si="5"/>
        <v>0.12583199075077103</v>
      </c>
      <c r="G44" s="79">
        <f t="shared" si="6"/>
        <v>6.3440314326342159E-2</v>
      </c>
      <c r="H44" s="43">
        <f t="shared" si="7"/>
        <v>26367</v>
      </c>
      <c r="I44" s="80">
        <f t="shared" si="4"/>
        <v>9.1535556080152194E-2</v>
      </c>
      <c r="J44" s="64">
        <f t="shared" si="8"/>
        <v>-48</v>
      </c>
    </row>
    <row r="45" spans="1:10">
      <c r="A45" s="87">
        <v>49</v>
      </c>
      <c r="B45" s="86" t="s">
        <v>45</v>
      </c>
      <c r="C45" s="43">
        <v>58871</v>
      </c>
      <c r="D45" s="43">
        <v>56766</v>
      </c>
      <c r="E45" s="43">
        <v>57361</v>
      </c>
      <c r="F45" s="79">
        <f t="shared" si="5"/>
        <v>1.6330491964575748E-2</v>
      </c>
      <c r="G45" s="79">
        <f t="shared" si="6"/>
        <v>-2.5649301014081635E-2</v>
      </c>
      <c r="H45" s="43">
        <f t="shared" si="7"/>
        <v>-1510</v>
      </c>
      <c r="I45" s="80">
        <f t="shared" si="4"/>
        <v>-5.2421090636412867E-3</v>
      </c>
      <c r="J45" s="64">
        <f t="shared" si="8"/>
        <v>595</v>
      </c>
    </row>
    <row r="46" spans="1:10">
      <c r="A46" s="87">
        <v>50</v>
      </c>
      <c r="B46" s="86" t="s">
        <v>46</v>
      </c>
      <c r="C46" s="43">
        <v>1590</v>
      </c>
      <c r="D46" s="43">
        <v>1254</v>
      </c>
      <c r="E46" s="43">
        <v>1227</v>
      </c>
      <c r="F46" s="79">
        <f t="shared" si="5"/>
        <v>3.4932294835401132E-4</v>
      </c>
      <c r="G46" s="79">
        <f t="shared" si="6"/>
        <v>-0.22830188679245284</v>
      </c>
      <c r="H46" s="43">
        <f t="shared" si="7"/>
        <v>-363</v>
      </c>
      <c r="I46" s="80">
        <f t="shared" si="4"/>
        <v>-1.2601891325177399E-3</v>
      </c>
      <c r="J46" s="64">
        <f t="shared" si="8"/>
        <v>-27</v>
      </c>
    </row>
    <row r="47" spans="1:10">
      <c r="A47" s="87">
        <v>51</v>
      </c>
      <c r="B47" s="86" t="s">
        <v>47</v>
      </c>
      <c r="C47" s="43">
        <v>8658</v>
      </c>
      <c r="D47" s="43">
        <v>9821</v>
      </c>
      <c r="E47" s="43">
        <v>9866</v>
      </c>
      <c r="F47" s="79">
        <f t="shared" si="5"/>
        <v>2.8088184258033217E-3</v>
      </c>
      <c r="G47" s="79">
        <f t="shared" si="6"/>
        <v>0.13952413952413953</v>
      </c>
      <c r="H47" s="43">
        <f t="shared" si="7"/>
        <v>1208</v>
      </c>
      <c r="I47" s="80">
        <f t="shared" si="4"/>
        <v>4.1936872509130297E-3</v>
      </c>
      <c r="J47" s="64">
        <f t="shared" si="8"/>
        <v>45</v>
      </c>
    </row>
    <row r="48" spans="1:10">
      <c r="A48" s="87">
        <v>52</v>
      </c>
      <c r="B48" s="86" t="s">
        <v>48</v>
      </c>
      <c r="C48" s="43">
        <v>40889</v>
      </c>
      <c r="D48" s="43">
        <v>43044</v>
      </c>
      <c r="E48" s="43">
        <v>42337</v>
      </c>
      <c r="F48" s="79">
        <f t="shared" si="5"/>
        <v>1.2053207550500227E-2</v>
      </c>
      <c r="G48" s="79">
        <f t="shared" si="6"/>
        <v>3.5412947247425955E-2</v>
      </c>
      <c r="H48" s="43">
        <f t="shared" si="7"/>
        <v>1448</v>
      </c>
      <c r="I48" s="80">
        <f t="shared" si="4"/>
        <v>5.0268701484454193E-3</v>
      </c>
      <c r="J48" s="64">
        <f t="shared" si="8"/>
        <v>-707</v>
      </c>
    </row>
    <row r="49" spans="1:10">
      <c r="A49" s="87">
        <v>53</v>
      </c>
      <c r="B49" s="86" t="s">
        <v>49</v>
      </c>
      <c r="C49" s="43">
        <v>4624</v>
      </c>
      <c r="D49" s="43">
        <v>5660</v>
      </c>
      <c r="E49" s="43">
        <v>5683</v>
      </c>
      <c r="F49" s="79">
        <f t="shared" si="5"/>
        <v>1.6179317974701274E-3</v>
      </c>
      <c r="G49" s="79">
        <f t="shared" si="6"/>
        <v>0.22902249134948097</v>
      </c>
      <c r="H49" s="43">
        <f t="shared" si="7"/>
        <v>1059</v>
      </c>
      <c r="I49" s="80">
        <f t="shared" si="4"/>
        <v>3.676419535361671E-3</v>
      </c>
      <c r="J49" s="64">
        <f t="shared" si="8"/>
        <v>23</v>
      </c>
    </row>
    <row r="50" spans="1:10">
      <c r="A50" s="87">
        <v>55</v>
      </c>
      <c r="B50" s="86" t="s">
        <v>50</v>
      </c>
      <c r="C50" s="43">
        <v>59888</v>
      </c>
      <c r="D50" s="43">
        <v>65324</v>
      </c>
      <c r="E50" s="43">
        <v>66507</v>
      </c>
      <c r="F50" s="79">
        <f t="shared" si="5"/>
        <v>1.8934328709193343E-2</v>
      </c>
      <c r="G50" s="79">
        <f t="shared" si="6"/>
        <v>0.11052297622228159</v>
      </c>
      <c r="H50" s="43">
        <f t="shared" si="7"/>
        <v>6619</v>
      </c>
      <c r="I50" s="80">
        <f t="shared" si="4"/>
        <v>2.2978489994862038E-2</v>
      </c>
      <c r="J50" s="64">
        <f t="shared" si="8"/>
        <v>1183</v>
      </c>
    </row>
    <row r="51" spans="1:10">
      <c r="A51" s="87">
        <v>56</v>
      </c>
      <c r="B51" s="86" t="s">
        <v>51</v>
      </c>
      <c r="C51" s="43">
        <v>134326</v>
      </c>
      <c r="D51" s="43">
        <v>159865</v>
      </c>
      <c r="E51" s="43">
        <v>159208</v>
      </c>
      <c r="F51" s="79">
        <f t="shared" si="5"/>
        <v>4.5326004858635235E-2</v>
      </c>
      <c r="G51" s="79">
        <f t="shared" si="6"/>
        <v>0.18523591858612629</v>
      </c>
      <c r="H51" s="43">
        <f t="shared" si="7"/>
        <v>24882</v>
      </c>
      <c r="I51" s="80">
        <f t="shared" si="4"/>
        <v>8.6380236901670529E-2</v>
      </c>
      <c r="J51" s="64">
        <f t="shared" si="8"/>
        <v>-657</v>
      </c>
    </row>
    <row r="52" spans="1:10">
      <c r="A52" s="87">
        <v>58</v>
      </c>
      <c r="B52" s="86" t="s">
        <v>52</v>
      </c>
      <c r="C52" s="43">
        <v>5918</v>
      </c>
      <c r="D52" s="43">
        <v>6649</v>
      </c>
      <c r="E52" s="43">
        <v>6641</v>
      </c>
      <c r="F52" s="79">
        <f t="shared" si="5"/>
        <v>1.8906713121589155E-3</v>
      </c>
      <c r="G52" s="79">
        <f t="shared" si="6"/>
        <v>0.12216965190942886</v>
      </c>
      <c r="H52" s="43">
        <f t="shared" si="7"/>
        <v>723</v>
      </c>
      <c r="I52" s="80">
        <f t="shared" si="4"/>
        <v>2.5099634788163247E-3</v>
      </c>
      <c r="J52" s="64">
        <f t="shared" si="8"/>
        <v>-8</v>
      </c>
    </row>
    <row r="53" spans="1:10">
      <c r="A53" s="87">
        <v>59</v>
      </c>
      <c r="B53" s="86" t="s">
        <v>53</v>
      </c>
      <c r="C53" s="43">
        <v>8512</v>
      </c>
      <c r="D53" s="43">
        <v>8776</v>
      </c>
      <c r="E53" s="43">
        <v>8988</v>
      </c>
      <c r="F53" s="79">
        <f t="shared" si="5"/>
        <v>2.5588546534685034E-3</v>
      </c>
      <c r="G53" s="79">
        <f t="shared" si="6"/>
        <v>5.5921052631578948E-2</v>
      </c>
      <c r="H53" s="43">
        <f t="shared" si="7"/>
        <v>476</v>
      </c>
      <c r="I53" s="80">
        <f t="shared" si="4"/>
        <v>1.6524794134392402E-3</v>
      </c>
      <c r="J53" s="64">
        <f t="shared" si="8"/>
        <v>212</v>
      </c>
    </row>
    <row r="54" spans="1:10">
      <c r="A54" s="87">
        <v>60</v>
      </c>
      <c r="B54" s="86" t="s">
        <v>54</v>
      </c>
      <c r="C54" s="43">
        <v>2675</v>
      </c>
      <c r="D54" s="43">
        <v>2838</v>
      </c>
      <c r="E54" s="43">
        <v>2808</v>
      </c>
      <c r="F54" s="79">
        <f t="shared" si="5"/>
        <v>7.9942855662433888E-4</v>
      </c>
      <c r="G54" s="79">
        <f t="shared" si="6"/>
        <v>4.9719626168224298E-2</v>
      </c>
      <c r="H54" s="43">
        <f t="shared" si="7"/>
        <v>133</v>
      </c>
      <c r="I54" s="80">
        <f t="shared" si="4"/>
        <v>4.6172218904919944E-4</v>
      </c>
      <c r="J54" s="64">
        <f t="shared" si="8"/>
        <v>-30</v>
      </c>
    </row>
    <row r="55" spans="1:10">
      <c r="A55" s="87">
        <v>61</v>
      </c>
      <c r="B55" s="86" t="s">
        <v>55</v>
      </c>
      <c r="C55" s="43">
        <v>6966</v>
      </c>
      <c r="D55" s="43">
        <v>6758</v>
      </c>
      <c r="E55" s="43">
        <v>6963</v>
      </c>
      <c r="F55" s="79">
        <f t="shared" si="5"/>
        <v>1.982343675133644E-3</v>
      </c>
      <c r="G55" s="79">
        <f t="shared" si="6"/>
        <v>-4.3066322136089578E-4</v>
      </c>
      <c r="H55" s="43">
        <f t="shared" si="7"/>
        <v>-3</v>
      </c>
      <c r="I55" s="80">
        <f t="shared" si="4"/>
        <v>-1.0414786219154875E-5</v>
      </c>
      <c r="J55" s="64">
        <f t="shared" si="8"/>
        <v>205</v>
      </c>
    </row>
    <row r="56" spans="1:10">
      <c r="A56" s="87">
        <v>62</v>
      </c>
      <c r="B56" s="86" t="s">
        <v>56</v>
      </c>
      <c r="C56" s="43">
        <v>19248</v>
      </c>
      <c r="D56" s="43">
        <v>21678</v>
      </c>
      <c r="E56" s="43">
        <v>21632</v>
      </c>
      <c r="F56" s="79">
        <f t="shared" si="5"/>
        <v>6.1585607325134253E-3</v>
      </c>
      <c r="G56" s="79">
        <f t="shared" si="6"/>
        <v>0.12385702410640066</v>
      </c>
      <c r="H56" s="43">
        <f t="shared" si="7"/>
        <v>2384</v>
      </c>
      <c r="I56" s="80">
        <f t="shared" si="4"/>
        <v>8.2762834488217408E-3</v>
      </c>
      <c r="J56" s="64">
        <f t="shared" si="8"/>
        <v>-46</v>
      </c>
    </row>
    <row r="57" spans="1:10">
      <c r="A57" s="87">
        <v>63</v>
      </c>
      <c r="B57" s="86" t="s">
        <v>57</v>
      </c>
      <c r="C57" s="43">
        <v>32547</v>
      </c>
      <c r="D57" s="43">
        <v>33300</v>
      </c>
      <c r="E57" s="43">
        <v>34639</v>
      </c>
      <c r="F57" s="79">
        <f t="shared" si="5"/>
        <v>9.8616117424894859E-3</v>
      </c>
      <c r="G57" s="79">
        <f t="shared" si="6"/>
        <v>6.4276277383476202E-2</v>
      </c>
      <c r="H57" s="43">
        <f t="shared" si="7"/>
        <v>2092</v>
      </c>
      <c r="I57" s="80">
        <f t="shared" si="4"/>
        <v>7.2625775901573328E-3</v>
      </c>
      <c r="J57" s="64">
        <f t="shared" si="8"/>
        <v>1339</v>
      </c>
    </row>
    <row r="58" spans="1:10">
      <c r="A58" s="87">
        <v>64</v>
      </c>
      <c r="B58" s="86" t="s">
        <v>58</v>
      </c>
      <c r="C58" s="43">
        <v>43142</v>
      </c>
      <c r="D58" s="43">
        <v>43213</v>
      </c>
      <c r="E58" s="43">
        <v>43185</v>
      </c>
      <c r="F58" s="79">
        <f t="shared" si="5"/>
        <v>1.2294630419452305E-2</v>
      </c>
      <c r="G58" s="79">
        <f t="shared" si="6"/>
        <v>9.9670854387835513E-4</v>
      </c>
      <c r="H58" s="43">
        <f t="shared" si="7"/>
        <v>43</v>
      </c>
      <c r="I58" s="80">
        <f t="shared" si="4"/>
        <v>1.4927860247455321E-4</v>
      </c>
      <c r="J58" s="64">
        <f t="shared" si="8"/>
        <v>-28</v>
      </c>
    </row>
    <row r="59" spans="1:10">
      <c r="A59" s="87">
        <v>65</v>
      </c>
      <c r="B59" s="86" t="s">
        <v>59</v>
      </c>
      <c r="C59" s="43">
        <v>13907</v>
      </c>
      <c r="D59" s="43">
        <v>13924</v>
      </c>
      <c r="E59" s="43">
        <v>13844</v>
      </c>
      <c r="F59" s="79">
        <f t="shared" si="5"/>
        <v>3.9413422143544687E-3</v>
      </c>
      <c r="G59" s="79">
        <f t="shared" si="6"/>
        <v>-4.5300927590422087E-3</v>
      </c>
      <c r="H59" s="43">
        <f t="shared" si="7"/>
        <v>-63</v>
      </c>
      <c r="I59" s="80">
        <f t="shared" si="4"/>
        <v>-2.1871051060225237E-4</v>
      </c>
      <c r="J59" s="64">
        <f t="shared" si="8"/>
        <v>-80</v>
      </c>
    </row>
    <row r="60" spans="1:10">
      <c r="A60" s="87">
        <v>66</v>
      </c>
      <c r="B60" s="86" t="s">
        <v>60</v>
      </c>
      <c r="C60" s="43">
        <v>21945</v>
      </c>
      <c r="D60" s="43">
        <v>23016</v>
      </c>
      <c r="E60" s="43">
        <v>23239</v>
      </c>
      <c r="F60" s="79">
        <f t="shared" si="5"/>
        <v>6.616068457048793E-3</v>
      </c>
      <c r="G60" s="79">
        <f t="shared" si="6"/>
        <v>5.8965595807701068E-2</v>
      </c>
      <c r="H60" s="43">
        <f t="shared" si="7"/>
        <v>1294</v>
      </c>
      <c r="I60" s="80">
        <f t="shared" si="4"/>
        <v>4.4922444558621356E-3</v>
      </c>
      <c r="J60" s="64">
        <f t="shared" si="8"/>
        <v>223</v>
      </c>
    </row>
    <row r="61" spans="1:10">
      <c r="A61" s="87">
        <v>68</v>
      </c>
      <c r="B61" s="86" t="s">
        <v>61</v>
      </c>
      <c r="C61" s="43">
        <v>13979</v>
      </c>
      <c r="D61" s="43">
        <v>21516</v>
      </c>
      <c r="E61" s="43">
        <v>21869</v>
      </c>
      <c r="F61" s="79">
        <f t="shared" si="5"/>
        <v>6.2260338692370614E-3</v>
      </c>
      <c r="G61" s="79">
        <f t="shared" si="6"/>
        <v>0.56441805565491099</v>
      </c>
      <c r="H61" s="43">
        <f t="shared" si="7"/>
        <v>7890</v>
      </c>
      <c r="I61" s="80">
        <f t="shared" si="4"/>
        <v>2.7390887756377321E-2</v>
      </c>
      <c r="J61" s="64">
        <f t="shared" si="8"/>
        <v>353</v>
      </c>
    </row>
    <row r="62" spans="1:10">
      <c r="A62" s="87">
        <v>69</v>
      </c>
      <c r="B62" s="86" t="s">
        <v>62</v>
      </c>
      <c r="C62" s="43">
        <v>69615</v>
      </c>
      <c r="D62" s="43">
        <v>72962</v>
      </c>
      <c r="E62" s="43">
        <v>73477</v>
      </c>
      <c r="F62" s="79">
        <f t="shared" si="5"/>
        <v>2.0918665261782959E-2</v>
      </c>
      <c r="G62" s="79">
        <f t="shared" si="6"/>
        <v>5.547654959419665E-2</v>
      </c>
      <c r="H62" s="43">
        <f t="shared" si="7"/>
        <v>3862</v>
      </c>
      <c r="I62" s="80">
        <f t="shared" si="4"/>
        <v>1.3407301459458709E-2</v>
      </c>
      <c r="J62" s="64">
        <f t="shared" si="8"/>
        <v>515</v>
      </c>
    </row>
    <row r="63" spans="1:10">
      <c r="A63" s="87">
        <v>70</v>
      </c>
      <c r="B63" s="86" t="s">
        <v>63</v>
      </c>
      <c r="C63" s="43">
        <v>90118</v>
      </c>
      <c r="D63" s="43">
        <v>89762</v>
      </c>
      <c r="E63" s="43">
        <v>88924</v>
      </c>
      <c r="F63" s="79">
        <f t="shared" si="5"/>
        <v>2.5316376413555098E-2</v>
      </c>
      <c r="G63" s="79">
        <f t="shared" si="6"/>
        <v>-1.3249295368294903E-2</v>
      </c>
      <c r="H63" s="43">
        <f t="shared" si="7"/>
        <v>-1194</v>
      </c>
      <c r="I63" s="80">
        <f t="shared" si="4"/>
        <v>-4.1450849152236402E-3</v>
      </c>
      <c r="J63" s="64">
        <f t="shared" si="8"/>
        <v>-838</v>
      </c>
    </row>
    <row r="64" spans="1:10">
      <c r="A64" s="87">
        <v>71</v>
      </c>
      <c r="B64" s="86" t="s">
        <v>64</v>
      </c>
      <c r="C64" s="43">
        <v>40096</v>
      </c>
      <c r="D64" s="43">
        <v>43185</v>
      </c>
      <c r="E64" s="43">
        <v>43456</v>
      </c>
      <c r="F64" s="79">
        <f t="shared" si="5"/>
        <v>1.2371783246676378E-2</v>
      </c>
      <c r="G64" s="79">
        <f t="shared" si="6"/>
        <v>8.3798882681564241E-2</v>
      </c>
      <c r="H64" s="43">
        <f t="shared" si="7"/>
        <v>3360</v>
      </c>
      <c r="I64" s="80">
        <f t="shared" si="4"/>
        <v>1.1664560565453459E-2</v>
      </c>
      <c r="J64" s="64">
        <f t="shared" si="8"/>
        <v>271</v>
      </c>
    </row>
    <row r="65" spans="1:22">
      <c r="A65" s="87">
        <v>72</v>
      </c>
      <c r="B65" s="86" t="s">
        <v>65</v>
      </c>
      <c r="C65" s="43">
        <v>3379</v>
      </c>
      <c r="D65" s="43">
        <v>3309</v>
      </c>
      <c r="E65" s="43">
        <v>3383</v>
      </c>
      <c r="F65" s="79">
        <f t="shared" si="5"/>
        <v>9.6312920479349657E-4</v>
      </c>
      <c r="G65" s="79">
        <f t="shared" si="6"/>
        <v>1.1837821840781297E-3</v>
      </c>
      <c r="H65" s="43">
        <f t="shared" si="7"/>
        <v>4</v>
      </c>
      <c r="I65" s="80">
        <f t="shared" si="4"/>
        <v>1.3886381625539833E-5</v>
      </c>
      <c r="J65" s="64">
        <f t="shared" si="8"/>
        <v>74</v>
      </c>
    </row>
    <row r="66" spans="1:22">
      <c r="A66" s="87">
        <v>73</v>
      </c>
      <c r="B66" s="86" t="s">
        <v>66</v>
      </c>
      <c r="C66" s="43">
        <v>25291</v>
      </c>
      <c r="D66" s="43">
        <v>24556</v>
      </c>
      <c r="E66" s="43">
        <v>25629</v>
      </c>
      <c r="F66" s="79">
        <f t="shared" ref="F66:F90" si="9">E66/$E$90</f>
        <v>7.29649375987364E-3</v>
      </c>
      <c r="G66" s="79">
        <f t="shared" ref="G66:G90" si="10">(E66-C66)/C66</f>
        <v>1.3364437942351034E-2</v>
      </c>
      <c r="H66" s="43">
        <f t="shared" ref="H66:H90" si="11">E66-C66</f>
        <v>338</v>
      </c>
      <c r="I66" s="80">
        <f t="shared" si="4"/>
        <v>1.1733992473581159E-3</v>
      </c>
      <c r="J66" s="64">
        <f t="shared" si="8"/>
        <v>1073</v>
      </c>
    </row>
    <row r="67" spans="1:22">
      <c r="A67" s="87">
        <v>74</v>
      </c>
      <c r="B67" s="86" t="s">
        <v>67</v>
      </c>
      <c r="C67" s="43">
        <v>7617</v>
      </c>
      <c r="D67" s="43">
        <v>9414</v>
      </c>
      <c r="E67" s="43">
        <v>9605</v>
      </c>
      <c r="F67" s="79">
        <f t="shared" si="9"/>
        <v>2.7345125663734956E-3</v>
      </c>
      <c r="G67" s="79">
        <f t="shared" si="10"/>
        <v>0.26099514244453198</v>
      </c>
      <c r="H67" s="43">
        <f t="shared" si="11"/>
        <v>1988</v>
      </c>
      <c r="I67" s="80">
        <f t="shared" ref="I67:I90" si="12">H67/$H$90</f>
        <v>6.9015316678932969E-3</v>
      </c>
      <c r="J67" s="64">
        <f t="shared" ref="J67:J90" si="13">E67-D67</f>
        <v>191</v>
      </c>
    </row>
    <row r="68" spans="1:22">
      <c r="A68" s="87">
        <v>75</v>
      </c>
      <c r="B68" s="86" t="s">
        <v>68</v>
      </c>
      <c r="C68" s="43">
        <v>2185</v>
      </c>
      <c r="D68" s="43">
        <v>2385</v>
      </c>
      <c r="E68" s="43">
        <v>2317</v>
      </c>
      <c r="F68" s="79">
        <f t="shared" si="9"/>
        <v>6.596424379268494E-4</v>
      </c>
      <c r="G68" s="79">
        <f t="shared" si="10"/>
        <v>6.0411899313501147E-2</v>
      </c>
      <c r="H68" s="43">
        <f t="shared" si="11"/>
        <v>132</v>
      </c>
      <c r="I68" s="80">
        <f t="shared" si="12"/>
        <v>4.5825059364281448E-4</v>
      </c>
      <c r="J68" s="64">
        <f t="shared" si="13"/>
        <v>-68</v>
      </c>
    </row>
    <row r="69" spans="1:22">
      <c r="A69" s="87">
        <v>77</v>
      </c>
      <c r="B69" s="86" t="s">
        <v>69</v>
      </c>
      <c r="C69" s="43">
        <v>6164</v>
      </c>
      <c r="D69" s="43">
        <v>8121</v>
      </c>
      <c r="E69" s="43">
        <v>6138</v>
      </c>
      <c r="F69" s="79">
        <f t="shared" si="9"/>
        <v>1.7474688321083304E-3</v>
      </c>
      <c r="G69" s="79">
        <f t="shared" si="10"/>
        <v>-4.2180402336145359E-3</v>
      </c>
      <c r="H69" s="43">
        <f t="shared" si="11"/>
        <v>-26</v>
      </c>
      <c r="I69" s="80">
        <f t="shared" si="12"/>
        <v>-9.0261480566008911E-5</v>
      </c>
      <c r="J69" s="64">
        <f t="shared" si="13"/>
        <v>-1983</v>
      </c>
    </row>
    <row r="70" spans="1:22">
      <c r="A70" s="87">
        <v>78</v>
      </c>
      <c r="B70" s="86" t="s">
        <v>70</v>
      </c>
      <c r="C70" s="43">
        <v>5530</v>
      </c>
      <c r="D70" s="43">
        <v>10732</v>
      </c>
      <c r="E70" s="43">
        <v>11049</v>
      </c>
      <c r="F70" s="79">
        <f t="shared" si="9"/>
        <v>3.1456147158626497E-3</v>
      </c>
      <c r="G70" s="79">
        <f t="shared" si="10"/>
        <v>0.99801084990958411</v>
      </c>
      <c r="H70" s="43">
        <f t="shared" si="11"/>
        <v>5519</v>
      </c>
      <c r="I70" s="80">
        <f t="shared" si="12"/>
        <v>1.9159735047838584E-2</v>
      </c>
      <c r="J70" s="64">
        <f t="shared" si="13"/>
        <v>317</v>
      </c>
    </row>
    <row r="71" spans="1:22">
      <c r="A71" s="87">
        <v>79</v>
      </c>
      <c r="B71" s="86" t="s">
        <v>71</v>
      </c>
      <c r="C71" s="43">
        <v>18226</v>
      </c>
      <c r="D71" s="43">
        <v>18536</v>
      </c>
      <c r="E71" s="43">
        <v>18859</v>
      </c>
      <c r="F71" s="79">
        <f t="shared" si="9"/>
        <v>5.3690965631689484E-3</v>
      </c>
      <c r="G71" s="79">
        <f t="shared" si="10"/>
        <v>3.4730604630747286E-2</v>
      </c>
      <c r="H71" s="43">
        <f t="shared" si="11"/>
        <v>633</v>
      </c>
      <c r="I71" s="80">
        <f t="shared" si="12"/>
        <v>2.1975198922416788E-3</v>
      </c>
      <c r="J71" s="64">
        <f t="shared" si="13"/>
        <v>323</v>
      </c>
    </row>
    <row r="72" spans="1:22">
      <c r="A72" s="87">
        <v>80</v>
      </c>
      <c r="B72" s="86" t="s">
        <v>72</v>
      </c>
      <c r="C72" s="43">
        <v>25943</v>
      </c>
      <c r="D72" s="43">
        <v>29334</v>
      </c>
      <c r="E72" s="43">
        <v>29941</v>
      </c>
      <c r="F72" s="79">
        <f t="shared" si="9"/>
        <v>8.5241062727526105E-3</v>
      </c>
      <c r="G72" s="79">
        <f t="shared" si="10"/>
        <v>0.15410708090814479</v>
      </c>
      <c r="H72" s="43">
        <f t="shared" si="11"/>
        <v>3998</v>
      </c>
      <c r="I72" s="80">
        <f t="shared" si="12"/>
        <v>1.3879438434727063E-2</v>
      </c>
      <c r="J72" s="64">
        <f t="shared" si="13"/>
        <v>607</v>
      </c>
    </row>
    <row r="73" spans="1:22">
      <c r="A73" s="87">
        <v>81</v>
      </c>
      <c r="B73" s="86" t="s">
        <v>73</v>
      </c>
      <c r="C73" s="43">
        <v>147610</v>
      </c>
      <c r="D73" s="43">
        <v>210740</v>
      </c>
      <c r="E73" s="43">
        <v>208473</v>
      </c>
      <c r="F73" s="79">
        <f t="shared" si="9"/>
        <v>5.9351591696989246E-2</v>
      </c>
      <c r="G73" s="79">
        <f t="shared" si="10"/>
        <v>0.41232301334597926</v>
      </c>
      <c r="H73" s="43">
        <f t="shared" si="11"/>
        <v>60863</v>
      </c>
      <c r="I73" s="80">
        <f t="shared" si="12"/>
        <v>0.21129171121880772</v>
      </c>
      <c r="J73" s="64">
        <f t="shared" si="13"/>
        <v>-2267</v>
      </c>
    </row>
    <row r="74" spans="1:22">
      <c r="A74" s="87">
        <v>82</v>
      </c>
      <c r="B74" s="86" t="s">
        <v>74</v>
      </c>
      <c r="C74" s="43">
        <v>140165</v>
      </c>
      <c r="D74" s="43">
        <v>160019</v>
      </c>
      <c r="E74" s="43">
        <v>161423</v>
      </c>
      <c r="F74" s="79">
        <f t="shared" si="9"/>
        <v>4.5956608225060779E-2</v>
      </c>
      <c r="G74" s="79">
        <f t="shared" si="10"/>
        <v>0.15166411015588771</v>
      </c>
      <c r="H74" s="43">
        <f t="shared" si="11"/>
        <v>21258</v>
      </c>
      <c r="I74" s="80">
        <f t="shared" si="12"/>
        <v>7.3799175148931445E-2</v>
      </c>
      <c r="J74" s="64">
        <f t="shared" si="13"/>
        <v>1404</v>
      </c>
    </row>
    <row r="75" spans="1:22">
      <c r="A75" s="87">
        <v>84</v>
      </c>
      <c r="B75" s="86" t="s">
        <v>75</v>
      </c>
      <c r="C75" s="43">
        <v>658</v>
      </c>
      <c r="D75" s="43">
        <v>3313</v>
      </c>
      <c r="E75" s="43">
        <v>3659</v>
      </c>
      <c r="F75" s="79">
        <f t="shared" si="9"/>
        <v>1.0417055159146922E-3</v>
      </c>
      <c r="G75" s="79">
        <f t="shared" si="10"/>
        <v>4.5607902735562309</v>
      </c>
      <c r="H75" s="43">
        <f t="shared" si="11"/>
        <v>3001</v>
      </c>
      <c r="I75" s="80">
        <f t="shared" si="12"/>
        <v>1.0418257814561259E-2</v>
      </c>
      <c r="J75" s="64">
        <f t="shared" si="13"/>
        <v>346</v>
      </c>
    </row>
    <row r="76" spans="1:22">
      <c r="A76" s="87">
        <v>85</v>
      </c>
      <c r="B76" s="86" t="s">
        <v>76</v>
      </c>
      <c r="C76" s="43">
        <v>292415</v>
      </c>
      <c r="D76" s="43">
        <v>336652</v>
      </c>
      <c r="E76" s="43">
        <v>346844</v>
      </c>
      <c r="F76" s="79">
        <f t="shared" si="9"/>
        <v>9.8745369762753638E-2</v>
      </c>
      <c r="G76" s="79">
        <f t="shared" si="10"/>
        <v>0.18613614212677188</v>
      </c>
      <c r="H76" s="43">
        <f t="shared" si="11"/>
        <v>54429</v>
      </c>
      <c r="I76" s="80">
        <f t="shared" si="12"/>
        <v>0.18895546637412688</v>
      </c>
      <c r="J76" s="64">
        <f t="shared" si="13"/>
        <v>10192</v>
      </c>
    </row>
    <row r="77" spans="1:22">
      <c r="A77" s="87">
        <v>86</v>
      </c>
      <c r="B77" s="86" t="s">
        <v>77</v>
      </c>
      <c r="C77" s="43">
        <v>149767</v>
      </c>
      <c r="D77" s="43">
        <v>162906</v>
      </c>
      <c r="E77" s="43">
        <v>163179</v>
      </c>
      <c r="F77" s="79">
        <f t="shared" si="9"/>
        <v>4.6456535769730412E-2</v>
      </c>
      <c r="G77" s="79">
        <f t="shared" si="10"/>
        <v>8.9552438120547251E-2</v>
      </c>
      <c r="H77" s="43">
        <f t="shared" si="11"/>
        <v>13412</v>
      </c>
      <c r="I77" s="80">
        <f t="shared" si="12"/>
        <v>4.6561037590435062E-2</v>
      </c>
      <c r="J77" s="64">
        <f t="shared" si="13"/>
        <v>273</v>
      </c>
    </row>
    <row r="78" spans="1:22">
      <c r="A78" s="87">
        <v>87</v>
      </c>
      <c r="B78" s="86" t="s">
        <v>78</v>
      </c>
      <c r="C78" s="64">
        <v>12984</v>
      </c>
      <c r="D78" s="43">
        <v>15818</v>
      </c>
      <c r="E78" s="64">
        <v>15691</v>
      </c>
      <c r="F78" s="79">
        <f t="shared" si="9"/>
        <v>4.4671771659517455E-3</v>
      </c>
      <c r="G78" s="79">
        <f t="shared" si="10"/>
        <v>0.20848736906962415</v>
      </c>
      <c r="H78" s="43">
        <f t="shared" si="11"/>
        <v>2707</v>
      </c>
      <c r="I78" s="80">
        <f t="shared" si="12"/>
        <v>9.3976087650840829E-3</v>
      </c>
      <c r="J78" s="64">
        <f t="shared" si="13"/>
        <v>-127</v>
      </c>
    </row>
    <row r="79" spans="1:22">
      <c r="A79" s="87">
        <v>88</v>
      </c>
      <c r="B79" s="86" t="s">
        <v>79</v>
      </c>
      <c r="C79" s="64">
        <v>23647</v>
      </c>
      <c r="D79" s="43">
        <v>26431</v>
      </c>
      <c r="E79" s="64">
        <v>26498</v>
      </c>
      <c r="F79" s="79">
        <f t="shared" si="9"/>
        <v>7.5438952611936371E-3</v>
      </c>
      <c r="G79" s="79">
        <f t="shared" si="10"/>
        <v>0.12056497652979237</v>
      </c>
      <c r="H79" s="43">
        <f t="shared" si="11"/>
        <v>2851</v>
      </c>
      <c r="I79" s="80">
        <f t="shared" si="12"/>
        <v>9.8975185036035158E-3</v>
      </c>
      <c r="J79" s="64">
        <f t="shared" si="13"/>
        <v>67</v>
      </c>
    </row>
    <row r="80" spans="1:22">
      <c r="A80" s="87">
        <v>90</v>
      </c>
      <c r="B80" s="86" t="s">
        <v>80</v>
      </c>
      <c r="C80" s="64">
        <v>4140</v>
      </c>
      <c r="D80" s="43">
        <v>4725</v>
      </c>
      <c r="E80" s="64">
        <v>4679</v>
      </c>
      <c r="F80" s="79">
        <f t="shared" si="9"/>
        <v>1.3320962309278069E-3</v>
      </c>
      <c r="G80" s="79">
        <f t="shared" si="10"/>
        <v>0.13019323671497585</v>
      </c>
      <c r="H80" s="43">
        <f t="shared" si="11"/>
        <v>539</v>
      </c>
      <c r="I80" s="80">
        <f t="shared" si="12"/>
        <v>1.8711899240414925E-3</v>
      </c>
      <c r="J80" s="64">
        <f t="shared" si="13"/>
        <v>-46</v>
      </c>
      <c r="U80" s="8"/>
      <c r="V80" s="8"/>
    </row>
    <row r="81" spans="1:22">
      <c r="A81" s="87">
        <v>91</v>
      </c>
      <c r="B81" s="86" t="s">
        <v>81</v>
      </c>
      <c r="C81" s="64">
        <v>833</v>
      </c>
      <c r="D81" s="43">
        <v>997</v>
      </c>
      <c r="E81" s="64">
        <v>1064</v>
      </c>
      <c r="F81" s="79">
        <f t="shared" si="9"/>
        <v>3.0291737330779791E-4</v>
      </c>
      <c r="G81" s="79">
        <f t="shared" si="10"/>
        <v>0.27731092436974791</v>
      </c>
      <c r="H81" s="43">
        <f t="shared" si="11"/>
        <v>231</v>
      </c>
      <c r="I81" s="80">
        <f t="shared" si="12"/>
        <v>8.0193853887492535E-4</v>
      </c>
      <c r="J81" s="64">
        <f t="shared" si="13"/>
        <v>67</v>
      </c>
      <c r="U81" s="6"/>
      <c r="V81" s="6"/>
    </row>
    <row r="82" spans="1:22">
      <c r="A82" s="87">
        <v>92</v>
      </c>
      <c r="B82" s="86" t="s">
        <v>82</v>
      </c>
      <c r="C82" s="64">
        <v>3279</v>
      </c>
      <c r="D82" s="43">
        <v>3208</v>
      </c>
      <c r="E82" s="64">
        <v>3166</v>
      </c>
      <c r="F82" s="79">
        <f t="shared" si="9"/>
        <v>9.0135000365835366E-4</v>
      </c>
      <c r="G82" s="79">
        <f t="shared" si="10"/>
        <v>-3.4461726136017078E-2</v>
      </c>
      <c r="H82" s="43">
        <f t="shared" si="11"/>
        <v>-113</v>
      </c>
      <c r="I82" s="80">
        <f t="shared" si="12"/>
        <v>-3.9229028092150031E-4</v>
      </c>
      <c r="J82" s="64">
        <f t="shared" si="13"/>
        <v>-42</v>
      </c>
    </row>
    <row r="83" spans="1:22">
      <c r="A83" s="87">
        <v>93</v>
      </c>
      <c r="B83" s="86" t="s">
        <v>83</v>
      </c>
      <c r="C83" s="64">
        <v>17298</v>
      </c>
      <c r="D83" s="43">
        <v>11958</v>
      </c>
      <c r="E83" s="64">
        <v>12044</v>
      </c>
      <c r="F83" s="79">
        <f t="shared" si="9"/>
        <v>3.4288880113901485E-3</v>
      </c>
      <c r="G83" s="79">
        <f t="shared" si="10"/>
        <v>-0.30373453578448373</v>
      </c>
      <c r="H83" s="43">
        <f t="shared" si="11"/>
        <v>-5254</v>
      </c>
      <c r="I83" s="80">
        <f t="shared" si="12"/>
        <v>-1.8239762265146571E-2</v>
      </c>
      <c r="J83" s="64">
        <f t="shared" si="13"/>
        <v>86</v>
      </c>
    </row>
    <row r="84" spans="1:22">
      <c r="A84" s="87">
        <v>94</v>
      </c>
      <c r="B84" s="86" t="s">
        <v>84</v>
      </c>
      <c r="C84" s="64">
        <v>17161</v>
      </c>
      <c r="D84" s="43">
        <v>18411</v>
      </c>
      <c r="E84" s="64">
        <v>18665</v>
      </c>
      <c r="F84" s="79">
        <f t="shared" si="9"/>
        <v>5.3138653879605717E-3</v>
      </c>
      <c r="G84" s="79">
        <f t="shared" si="10"/>
        <v>8.7640580385758407E-2</v>
      </c>
      <c r="H84" s="43">
        <f t="shared" si="11"/>
        <v>1504</v>
      </c>
      <c r="I84" s="80">
        <f t="shared" si="12"/>
        <v>5.2212794912029773E-3</v>
      </c>
      <c r="J84" s="64">
        <f t="shared" si="13"/>
        <v>254</v>
      </c>
    </row>
    <row r="85" spans="1:22">
      <c r="A85" s="87">
        <v>95</v>
      </c>
      <c r="B85" s="86" t="s">
        <v>85</v>
      </c>
      <c r="C85" s="64">
        <v>14106</v>
      </c>
      <c r="D85" s="43">
        <v>13815</v>
      </c>
      <c r="E85" s="64">
        <v>13735</v>
      </c>
      <c r="F85" s="79">
        <f t="shared" si="9"/>
        <v>3.9103102653971844E-3</v>
      </c>
      <c r="G85" s="79">
        <f t="shared" si="10"/>
        <v>-2.6300864880192825E-2</v>
      </c>
      <c r="H85" s="43">
        <f t="shared" si="11"/>
        <v>-371</v>
      </c>
      <c r="I85" s="80">
        <f t="shared" si="12"/>
        <v>-1.2879618957688196E-3</v>
      </c>
      <c r="J85" s="64">
        <f t="shared" si="13"/>
        <v>-80</v>
      </c>
    </row>
    <row r="86" spans="1:22">
      <c r="A86" s="87">
        <v>96</v>
      </c>
      <c r="B86" s="86" t="s">
        <v>86</v>
      </c>
      <c r="C86" s="64">
        <v>85073</v>
      </c>
      <c r="D86" s="43">
        <v>45761</v>
      </c>
      <c r="E86" s="64">
        <v>45616</v>
      </c>
      <c r="F86" s="79">
        <f t="shared" si="9"/>
        <v>1.2986728290233562E-2</v>
      </c>
      <c r="G86" s="79">
        <f t="shared" si="10"/>
        <v>-0.46380167620749241</v>
      </c>
      <c r="H86" s="43">
        <f t="shared" si="11"/>
        <v>-39457</v>
      </c>
      <c r="I86" s="80">
        <f t="shared" si="12"/>
        <v>-0.13697873994973131</v>
      </c>
      <c r="J86" s="64">
        <f t="shared" si="13"/>
        <v>-145</v>
      </c>
    </row>
    <row r="87" spans="1:22">
      <c r="A87" s="87">
        <v>97</v>
      </c>
      <c r="B87" s="86" t="s">
        <v>87</v>
      </c>
      <c r="C87" s="64">
        <v>19602</v>
      </c>
      <c r="D87" s="43">
        <v>30993</v>
      </c>
      <c r="E87" s="64">
        <v>31774</v>
      </c>
      <c r="F87" s="79">
        <f t="shared" si="9"/>
        <v>9.045955469437943E-3</v>
      </c>
      <c r="G87" s="79">
        <f t="shared" si="10"/>
        <v>0.62095704519946948</v>
      </c>
      <c r="H87" s="43">
        <f t="shared" si="11"/>
        <v>12172</v>
      </c>
      <c r="I87" s="80">
        <f t="shared" si="12"/>
        <v>4.225625928651771E-2</v>
      </c>
      <c r="J87" s="64">
        <f t="shared" si="13"/>
        <v>781</v>
      </c>
    </row>
    <row r="88" spans="1:22">
      <c r="A88" s="87">
        <v>98</v>
      </c>
      <c r="B88" s="86" t="s">
        <v>88</v>
      </c>
      <c r="C88" s="64">
        <v>970</v>
      </c>
      <c r="D88" s="43">
        <v>1001</v>
      </c>
      <c r="E88" s="64">
        <v>1005</v>
      </c>
      <c r="F88" s="79">
        <f t="shared" si="9"/>
        <v>2.8612026332174522E-4</v>
      </c>
      <c r="G88" s="79">
        <f t="shared" si="10"/>
        <v>3.608247422680412E-2</v>
      </c>
      <c r="H88" s="43">
        <f t="shared" si="11"/>
        <v>35</v>
      </c>
      <c r="I88" s="80">
        <f t="shared" si="12"/>
        <v>1.2150583922347353E-4</v>
      </c>
      <c r="J88" s="64">
        <f t="shared" si="13"/>
        <v>4</v>
      </c>
    </row>
    <row r="89" spans="1:22" ht="15.75" thickBot="1">
      <c r="A89" s="87">
        <v>99</v>
      </c>
      <c r="B89" s="86" t="s">
        <v>89</v>
      </c>
      <c r="C89" s="64">
        <v>1561</v>
      </c>
      <c r="D89" s="43">
        <v>1600</v>
      </c>
      <c r="E89" s="64">
        <v>1610</v>
      </c>
      <c r="F89" s="79">
        <f t="shared" si="9"/>
        <v>4.5836181487364161E-4</v>
      </c>
      <c r="G89" s="79">
        <f t="shared" si="10"/>
        <v>3.1390134529147982E-2</v>
      </c>
      <c r="H89" s="43">
        <f t="shared" si="11"/>
        <v>49</v>
      </c>
      <c r="I89" s="80">
        <f t="shared" si="12"/>
        <v>1.7010817491286295E-4</v>
      </c>
      <c r="J89" s="64">
        <f t="shared" si="13"/>
        <v>10</v>
      </c>
    </row>
    <row r="90" spans="1:22" s="8" customFormat="1" ht="15.75" thickBot="1">
      <c r="A90" s="135" t="s">
        <v>90</v>
      </c>
      <c r="B90" s="136"/>
      <c r="C90" s="88">
        <v>3224457</v>
      </c>
      <c r="D90" s="89">
        <v>3499027</v>
      </c>
      <c r="E90" s="88">
        <v>3512509</v>
      </c>
      <c r="F90" s="90">
        <f t="shared" si="9"/>
        <v>1</v>
      </c>
      <c r="G90" s="90">
        <f t="shared" si="10"/>
        <v>8.9333490879239516E-2</v>
      </c>
      <c r="H90" s="89">
        <f t="shared" si="11"/>
        <v>288052</v>
      </c>
      <c r="I90" s="91">
        <f t="shared" si="12"/>
        <v>1</v>
      </c>
      <c r="J90" s="88">
        <f t="shared" si="13"/>
        <v>13482</v>
      </c>
      <c r="L90" s="26"/>
      <c r="M90" s="26"/>
      <c r="U90" s="4"/>
      <c r="V90" s="4"/>
    </row>
    <row r="91" spans="1:22" s="6" customFormat="1">
      <c r="C91" s="15"/>
      <c r="D91" s="5"/>
      <c r="E91" s="5"/>
      <c r="H91" s="16"/>
      <c r="I91" s="16"/>
      <c r="U91" s="4"/>
      <c r="V91" s="4"/>
    </row>
    <row r="92" spans="1:22">
      <c r="C92" s="5"/>
      <c r="D92" s="5"/>
      <c r="E92" s="5"/>
    </row>
  </sheetData>
  <mergeCells count="1">
    <mergeCell ref="A90:B90"/>
  </mergeCells>
  <pageMargins left="0.7" right="0.7" top="0.75" bottom="0.75" header="0.3" footer="0.3"/>
  <pageSetup paperSize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27"/>
  <sheetViews>
    <sheetView workbookViewId="0">
      <pane ySplit="1" topLeftCell="A2" activePane="bottomLeft" state="frozen"/>
      <selection pane="bottomLeft" activeCell="M5" sqref="M5"/>
    </sheetView>
  </sheetViews>
  <sheetFormatPr defaultColWidth="8.85546875" defaultRowHeight="15"/>
  <cols>
    <col min="1" max="1" width="13.7109375" style="4" bestFit="1" customWidth="1"/>
    <col min="2" max="2" width="34.42578125" style="4" bestFit="1" customWidth="1"/>
    <col min="3" max="3" width="12" style="4" customWidth="1"/>
    <col min="4" max="4" width="12" style="4" bestFit="1" customWidth="1"/>
    <col min="5" max="5" width="12" style="4" customWidth="1"/>
    <col min="6" max="6" width="22.5703125" style="4" customWidth="1"/>
    <col min="7" max="7" width="28.42578125" style="4" customWidth="1"/>
    <col min="8" max="8" width="26.7109375" style="4" customWidth="1"/>
    <col min="9" max="9" width="20.28515625" style="4" customWidth="1"/>
    <col min="10" max="10" width="29" style="4" customWidth="1"/>
    <col min="11" max="12" width="8.85546875" style="4"/>
    <col min="13" max="13" width="37.28515625" style="6" bestFit="1" customWidth="1"/>
    <col min="14" max="15" width="8.85546875" style="6"/>
    <col min="16" max="21" width="8.85546875" style="4"/>
    <col min="22" max="22" width="33.28515625" style="4" bestFit="1" customWidth="1"/>
    <col min="23" max="16384" width="8.85546875" style="4"/>
  </cols>
  <sheetData>
    <row r="1" spans="1:23" ht="45.75" thickBot="1">
      <c r="A1" s="57" t="s">
        <v>1</v>
      </c>
      <c r="B1" s="82" t="s">
        <v>91</v>
      </c>
      <c r="C1" s="83">
        <v>41671</v>
      </c>
      <c r="D1" s="100">
        <v>42005</v>
      </c>
      <c r="E1" s="83">
        <v>42036</v>
      </c>
      <c r="F1" s="84" t="s">
        <v>296</v>
      </c>
      <c r="G1" s="84" t="s">
        <v>279</v>
      </c>
      <c r="H1" s="84" t="s">
        <v>282</v>
      </c>
      <c r="I1" s="84" t="s">
        <v>280</v>
      </c>
      <c r="J1" s="84" t="s">
        <v>281</v>
      </c>
    </row>
    <row r="2" spans="1:23">
      <c r="A2" s="87">
        <v>10</v>
      </c>
      <c r="B2" s="86" t="s">
        <v>10</v>
      </c>
      <c r="C2" s="43">
        <v>110376</v>
      </c>
      <c r="D2" s="48">
        <v>116890</v>
      </c>
      <c r="E2" s="112">
        <v>116298</v>
      </c>
      <c r="F2" s="79">
        <f t="shared" ref="F2:F26" si="0">E2/$E$26</f>
        <v>0.14124205272074764</v>
      </c>
      <c r="G2" s="79">
        <f t="shared" ref="G2:G26" si="1">(E2-C2)/C2</f>
        <v>5.3652968036529677E-2</v>
      </c>
      <c r="H2" s="43">
        <f t="shared" ref="H2:H26" si="2">E2-C2</f>
        <v>5922</v>
      </c>
      <c r="I2" s="80">
        <f>H2/$H$26</f>
        <v>0.1645822911455728</v>
      </c>
      <c r="J2" s="64">
        <f>E2-D2</f>
        <v>-592</v>
      </c>
      <c r="M2" s="36"/>
      <c r="N2" s="37"/>
      <c r="V2" s="1"/>
      <c r="W2" s="7"/>
    </row>
    <row r="3" spans="1:23">
      <c r="A3" s="87">
        <v>11</v>
      </c>
      <c r="B3" s="86" t="s">
        <v>11</v>
      </c>
      <c r="C3" s="43">
        <v>2105</v>
      </c>
      <c r="D3" s="48">
        <v>2285</v>
      </c>
      <c r="E3" s="112">
        <v>2299</v>
      </c>
      <c r="F3" s="79">
        <f t="shared" si="0"/>
        <v>2.7920985675161983E-3</v>
      </c>
      <c r="G3" s="79">
        <f t="shared" si="1"/>
        <v>9.2161520190023757E-2</v>
      </c>
      <c r="H3" s="43">
        <f t="shared" si="2"/>
        <v>194</v>
      </c>
      <c r="I3" s="80">
        <f t="shared" ref="I3:I26" si="3">H3/$H$26</f>
        <v>5.3915846812295038E-3</v>
      </c>
      <c r="J3" s="64">
        <f t="shared" ref="J3:J26" si="4">E3-D3</f>
        <v>14</v>
      </c>
      <c r="M3" s="36"/>
      <c r="N3" s="37"/>
      <c r="V3" s="1"/>
      <c r="W3" s="7"/>
    </row>
    <row r="4" spans="1:23">
      <c r="A4" s="87">
        <v>12</v>
      </c>
      <c r="B4" s="86" t="s">
        <v>12</v>
      </c>
      <c r="C4" s="43">
        <v>992</v>
      </c>
      <c r="D4" s="48">
        <v>988</v>
      </c>
      <c r="E4" s="112">
        <v>1035</v>
      </c>
      <c r="F4" s="79">
        <f t="shared" si="0"/>
        <v>1.2569908731532254E-3</v>
      </c>
      <c r="G4" s="79">
        <f t="shared" si="1"/>
        <v>4.334677419354839E-2</v>
      </c>
      <c r="H4" s="43">
        <f t="shared" si="2"/>
        <v>43</v>
      </c>
      <c r="I4" s="80">
        <f t="shared" si="3"/>
        <v>1.1950419654271581E-3</v>
      </c>
      <c r="J4" s="64">
        <f t="shared" si="4"/>
        <v>47</v>
      </c>
      <c r="M4" s="36"/>
      <c r="N4" s="37"/>
      <c r="V4" s="1"/>
      <c r="W4" s="7"/>
    </row>
    <row r="5" spans="1:23">
      <c r="A5" s="87">
        <v>13</v>
      </c>
      <c r="B5" s="86" t="s">
        <v>13</v>
      </c>
      <c r="C5" s="43">
        <v>125224</v>
      </c>
      <c r="D5" s="48">
        <v>124473</v>
      </c>
      <c r="E5" s="112">
        <v>123708</v>
      </c>
      <c r="F5" s="79">
        <f t="shared" si="0"/>
        <v>0.15024137868216347</v>
      </c>
      <c r="G5" s="79">
        <f t="shared" si="1"/>
        <v>-1.2106305500543027E-2</v>
      </c>
      <c r="H5" s="43">
        <f t="shared" si="2"/>
        <v>-1516</v>
      </c>
      <c r="I5" s="80">
        <f t="shared" si="3"/>
        <v>-4.213217719971097E-2</v>
      </c>
      <c r="J5" s="64">
        <f t="shared" si="4"/>
        <v>-765</v>
      </c>
      <c r="M5" s="36"/>
      <c r="N5" s="37"/>
      <c r="V5" s="1"/>
      <c r="W5" s="7"/>
    </row>
    <row r="6" spans="1:23">
      <c r="A6" s="87">
        <v>14</v>
      </c>
      <c r="B6" s="86" t="s">
        <v>14</v>
      </c>
      <c r="C6" s="43">
        <v>236361</v>
      </c>
      <c r="D6" s="48">
        <v>243707</v>
      </c>
      <c r="E6" s="112">
        <v>242818</v>
      </c>
      <c r="F6" s="79">
        <f t="shared" si="0"/>
        <v>0.29489856022929456</v>
      </c>
      <c r="G6" s="79">
        <f t="shared" si="1"/>
        <v>2.7318381628102774E-2</v>
      </c>
      <c r="H6" s="43">
        <f t="shared" si="2"/>
        <v>6457</v>
      </c>
      <c r="I6" s="80">
        <f t="shared" si="3"/>
        <v>0.1794508365293758</v>
      </c>
      <c r="J6" s="64">
        <f t="shared" si="4"/>
        <v>-889</v>
      </c>
      <c r="M6" s="36"/>
      <c r="N6" s="37"/>
      <c r="V6" s="1"/>
      <c r="W6" s="7"/>
    </row>
    <row r="7" spans="1:23">
      <c r="A7" s="87">
        <v>15</v>
      </c>
      <c r="B7" s="86" t="s">
        <v>15</v>
      </c>
      <c r="C7" s="43">
        <v>12790</v>
      </c>
      <c r="D7" s="48">
        <v>12717</v>
      </c>
      <c r="E7" s="112">
        <v>12711</v>
      </c>
      <c r="F7" s="79">
        <f t="shared" si="0"/>
        <v>1.5437305303044104E-2</v>
      </c>
      <c r="G7" s="79">
        <f t="shared" si="1"/>
        <v>-6.1767005473025802E-3</v>
      </c>
      <c r="H7" s="43">
        <f t="shared" si="2"/>
        <v>-79</v>
      </c>
      <c r="I7" s="80">
        <f t="shared" si="3"/>
        <v>-2.1955422155522206E-3</v>
      </c>
      <c r="J7" s="64">
        <f t="shared" si="4"/>
        <v>-6</v>
      </c>
      <c r="M7" s="36"/>
      <c r="N7" s="37"/>
      <c r="V7" s="1"/>
      <c r="W7" s="7"/>
    </row>
    <row r="8" spans="1:23">
      <c r="A8" s="87">
        <v>16</v>
      </c>
      <c r="B8" s="86" t="s">
        <v>16</v>
      </c>
      <c r="C8" s="43">
        <v>9193</v>
      </c>
      <c r="D8" s="48">
        <v>9992</v>
      </c>
      <c r="E8" s="112">
        <v>9981</v>
      </c>
      <c r="F8" s="79">
        <f t="shared" si="0"/>
        <v>1.2121764159364582E-2</v>
      </c>
      <c r="G8" s="79">
        <f t="shared" si="1"/>
        <v>8.5717393669096045E-2</v>
      </c>
      <c r="H8" s="43">
        <f t="shared" si="2"/>
        <v>788</v>
      </c>
      <c r="I8" s="80">
        <f t="shared" si="3"/>
        <v>2.1899838808293035E-2</v>
      </c>
      <c r="J8" s="64">
        <f t="shared" si="4"/>
        <v>-11</v>
      </c>
      <c r="M8" s="36"/>
      <c r="N8" s="37"/>
      <c r="V8" s="1"/>
      <c r="W8" s="7"/>
    </row>
    <row r="9" spans="1:23">
      <c r="A9" s="87">
        <v>17</v>
      </c>
      <c r="B9" s="86" t="s">
        <v>17</v>
      </c>
      <c r="C9" s="43">
        <v>8703</v>
      </c>
      <c r="D9" s="48">
        <v>9337</v>
      </c>
      <c r="E9" s="112">
        <v>9316</v>
      </c>
      <c r="F9" s="79">
        <f t="shared" si="0"/>
        <v>1.1314132342314442E-2</v>
      </c>
      <c r="G9" s="79">
        <f t="shared" si="1"/>
        <v>7.0435482017695047E-2</v>
      </c>
      <c r="H9" s="43">
        <f t="shared" si="2"/>
        <v>613</v>
      </c>
      <c r="I9" s="80">
        <f t="shared" si="3"/>
        <v>1.7036295925740647E-2</v>
      </c>
      <c r="J9" s="64">
        <f t="shared" si="4"/>
        <v>-21</v>
      </c>
      <c r="M9" s="36"/>
      <c r="N9" s="37"/>
      <c r="V9" s="1"/>
      <c r="W9" s="7"/>
    </row>
    <row r="10" spans="1:23">
      <c r="A10" s="87">
        <v>18</v>
      </c>
      <c r="B10" s="86" t="s">
        <v>18</v>
      </c>
      <c r="C10" s="43">
        <v>16201</v>
      </c>
      <c r="D10" s="48">
        <v>15086</v>
      </c>
      <c r="E10" s="112">
        <v>14952</v>
      </c>
      <c r="F10" s="79">
        <f t="shared" si="0"/>
        <v>1.8158963802306305E-2</v>
      </c>
      <c r="G10" s="79">
        <f t="shared" si="1"/>
        <v>-7.7094006542806001E-2</v>
      </c>
      <c r="H10" s="43">
        <f t="shared" si="2"/>
        <v>-1249</v>
      </c>
      <c r="I10" s="80">
        <f t="shared" si="3"/>
        <v>-3.4711800344616753E-2</v>
      </c>
      <c r="J10" s="64">
        <f t="shared" si="4"/>
        <v>-134</v>
      </c>
      <c r="M10" s="36"/>
      <c r="N10" s="37"/>
      <c r="V10" s="1"/>
      <c r="W10" s="7"/>
    </row>
    <row r="11" spans="1:23">
      <c r="A11" s="87">
        <v>19</v>
      </c>
      <c r="B11" s="86" t="s">
        <v>19</v>
      </c>
      <c r="C11" s="43">
        <v>947</v>
      </c>
      <c r="D11" s="48">
        <v>976</v>
      </c>
      <c r="E11" s="112">
        <v>996</v>
      </c>
      <c r="F11" s="79">
        <f t="shared" si="0"/>
        <v>1.2096259996720894E-3</v>
      </c>
      <c r="G11" s="79">
        <f t="shared" si="1"/>
        <v>5.1742344244984161E-2</v>
      </c>
      <c r="H11" s="43">
        <f t="shared" si="2"/>
        <v>49</v>
      </c>
      <c r="I11" s="80">
        <f t="shared" si="3"/>
        <v>1.3617920071146684E-3</v>
      </c>
      <c r="J11" s="64">
        <f t="shared" si="4"/>
        <v>20</v>
      </c>
      <c r="M11" s="36"/>
      <c r="N11" s="37"/>
      <c r="V11" s="1"/>
      <c r="W11" s="7"/>
    </row>
    <row r="12" spans="1:23">
      <c r="A12" s="87">
        <v>20</v>
      </c>
      <c r="B12" s="86" t="s">
        <v>20</v>
      </c>
      <c r="C12" s="43">
        <v>15499</v>
      </c>
      <c r="D12" s="48">
        <v>16446</v>
      </c>
      <c r="E12" s="112">
        <v>16529</v>
      </c>
      <c r="F12" s="79">
        <f t="shared" si="0"/>
        <v>2.0074204968453781E-2</v>
      </c>
      <c r="G12" s="79">
        <f t="shared" si="1"/>
        <v>6.6455900380669716E-2</v>
      </c>
      <c r="H12" s="43">
        <f t="shared" si="2"/>
        <v>1030</v>
      </c>
      <c r="I12" s="80">
        <f t="shared" si="3"/>
        <v>2.8625423823022623E-2</v>
      </c>
      <c r="J12" s="64">
        <f t="shared" si="4"/>
        <v>83</v>
      </c>
    </row>
    <row r="13" spans="1:23">
      <c r="A13" s="87">
        <v>21</v>
      </c>
      <c r="B13" s="86" t="s">
        <v>21</v>
      </c>
      <c r="C13" s="43">
        <v>6412</v>
      </c>
      <c r="D13" s="48">
        <v>6876</v>
      </c>
      <c r="E13" s="112">
        <v>6781</v>
      </c>
      <c r="F13" s="79">
        <f t="shared" si="0"/>
        <v>8.2354155660406009E-3</v>
      </c>
      <c r="G13" s="79">
        <f t="shared" si="1"/>
        <v>5.7548346849656894E-2</v>
      </c>
      <c r="H13" s="43">
        <f t="shared" si="2"/>
        <v>369</v>
      </c>
      <c r="I13" s="80">
        <f t="shared" si="3"/>
        <v>1.025512756378189E-2</v>
      </c>
      <c r="J13" s="64">
        <f t="shared" si="4"/>
        <v>-95</v>
      </c>
      <c r="M13" s="1"/>
      <c r="N13" s="7"/>
    </row>
    <row r="14" spans="1:23">
      <c r="A14" s="87">
        <v>22</v>
      </c>
      <c r="B14" s="86" t="s">
        <v>22</v>
      </c>
      <c r="C14" s="43">
        <v>34203</v>
      </c>
      <c r="D14" s="48">
        <v>37479</v>
      </c>
      <c r="E14" s="112">
        <v>37686</v>
      </c>
      <c r="F14" s="79">
        <f t="shared" si="0"/>
        <v>4.576904159000237E-2</v>
      </c>
      <c r="G14" s="79">
        <f t="shared" si="1"/>
        <v>0.10183317252872555</v>
      </c>
      <c r="H14" s="43">
        <f t="shared" si="2"/>
        <v>3483</v>
      </c>
      <c r="I14" s="80">
        <f t="shared" si="3"/>
        <v>9.6798399199599802E-2</v>
      </c>
      <c r="J14" s="64">
        <f t="shared" si="4"/>
        <v>207</v>
      </c>
      <c r="M14" s="1"/>
      <c r="N14" s="7"/>
    </row>
    <row r="15" spans="1:23">
      <c r="A15" s="87">
        <v>23</v>
      </c>
      <c r="B15" s="86" t="s">
        <v>23</v>
      </c>
      <c r="C15" s="43">
        <v>23606</v>
      </c>
      <c r="D15" s="48">
        <v>25944</v>
      </c>
      <c r="E15" s="112">
        <v>26166</v>
      </c>
      <c r="F15" s="79">
        <f t="shared" si="0"/>
        <v>3.1778186654036034E-2</v>
      </c>
      <c r="G15" s="79">
        <f t="shared" si="1"/>
        <v>0.10844700499872914</v>
      </c>
      <c r="H15" s="43">
        <f t="shared" si="2"/>
        <v>2560</v>
      </c>
      <c r="I15" s="80">
        <f t="shared" si="3"/>
        <v>7.1146684453337786E-2</v>
      </c>
      <c r="J15" s="64">
        <f t="shared" si="4"/>
        <v>222</v>
      </c>
      <c r="M15" s="1"/>
      <c r="N15" s="7"/>
    </row>
    <row r="16" spans="1:23">
      <c r="A16" s="87">
        <v>24</v>
      </c>
      <c r="B16" s="86" t="s">
        <v>24</v>
      </c>
      <c r="C16" s="43">
        <v>10959</v>
      </c>
      <c r="D16" s="48">
        <v>11490</v>
      </c>
      <c r="E16" s="112">
        <v>11430</v>
      </c>
      <c r="F16" s="79">
        <f t="shared" si="0"/>
        <v>1.3881551381779097E-2</v>
      </c>
      <c r="G16" s="79">
        <f t="shared" si="1"/>
        <v>4.2978373939228029E-2</v>
      </c>
      <c r="H16" s="43">
        <f t="shared" si="2"/>
        <v>471</v>
      </c>
      <c r="I16" s="80">
        <f t="shared" si="3"/>
        <v>1.3089878272469569E-2</v>
      </c>
      <c r="J16" s="64">
        <f t="shared" si="4"/>
        <v>-60</v>
      </c>
      <c r="M16" s="1"/>
      <c r="N16" s="7"/>
      <c r="V16" s="8"/>
      <c r="W16" s="8"/>
    </row>
    <row r="17" spans="1:23">
      <c r="A17" s="87">
        <v>25</v>
      </c>
      <c r="B17" s="86" t="s">
        <v>25</v>
      </c>
      <c r="C17" s="43">
        <v>47321</v>
      </c>
      <c r="D17" s="48">
        <v>53087</v>
      </c>
      <c r="E17" s="112">
        <v>53251</v>
      </c>
      <c r="F17" s="79">
        <f t="shared" si="0"/>
        <v>6.4672484044717302E-2</v>
      </c>
      <c r="G17" s="79">
        <f t="shared" si="1"/>
        <v>0.1253143424695167</v>
      </c>
      <c r="H17" s="43">
        <f t="shared" si="2"/>
        <v>5930</v>
      </c>
      <c r="I17" s="80">
        <f t="shared" si="3"/>
        <v>0.16480462453448946</v>
      </c>
      <c r="J17" s="64">
        <f t="shared" si="4"/>
        <v>164</v>
      </c>
      <c r="M17" s="1"/>
      <c r="N17" s="7"/>
    </row>
    <row r="18" spans="1:23">
      <c r="A18" s="87">
        <v>26</v>
      </c>
      <c r="B18" s="86" t="s">
        <v>26</v>
      </c>
      <c r="C18" s="43">
        <v>9984</v>
      </c>
      <c r="D18" s="48">
        <v>11485</v>
      </c>
      <c r="E18" s="112">
        <v>11540</v>
      </c>
      <c r="F18" s="79">
        <f t="shared" si="0"/>
        <v>1.401514461467461E-2</v>
      </c>
      <c r="G18" s="79">
        <f t="shared" si="1"/>
        <v>0.15584935897435898</v>
      </c>
      <c r="H18" s="43">
        <f t="shared" si="2"/>
        <v>1556</v>
      </c>
      <c r="I18" s="80">
        <f t="shared" si="3"/>
        <v>4.3243844144294372E-2</v>
      </c>
      <c r="J18" s="64">
        <f t="shared" si="4"/>
        <v>55</v>
      </c>
      <c r="M18" s="1"/>
      <c r="N18" s="7"/>
    </row>
    <row r="19" spans="1:23">
      <c r="A19" s="87">
        <v>27</v>
      </c>
      <c r="B19" s="86" t="s">
        <v>27</v>
      </c>
      <c r="C19" s="43">
        <v>23487</v>
      </c>
      <c r="D19" s="48">
        <v>26609</v>
      </c>
      <c r="E19" s="112">
        <v>26516</v>
      </c>
      <c r="F19" s="79">
        <f t="shared" si="0"/>
        <v>3.2203256031430844E-2</v>
      </c>
      <c r="G19" s="79">
        <f t="shared" si="1"/>
        <v>0.12896495933920893</v>
      </c>
      <c r="H19" s="43">
        <f t="shared" si="2"/>
        <v>3029</v>
      </c>
      <c r="I19" s="80">
        <f t="shared" si="3"/>
        <v>8.4180979378578172E-2</v>
      </c>
      <c r="J19" s="64">
        <f t="shared" si="4"/>
        <v>-93</v>
      </c>
      <c r="M19" s="1"/>
      <c r="N19" s="7"/>
    </row>
    <row r="20" spans="1:23">
      <c r="A20" s="87">
        <v>28</v>
      </c>
      <c r="B20" s="86" t="s">
        <v>28</v>
      </c>
      <c r="C20" s="43">
        <v>22524</v>
      </c>
      <c r="D20" s="48">
        <v>17389</v>
      </c>
      <c r="E20" s="112">
        <v>17688</v>
      </c>
      <c r="F20" s="79">
        <f t="shared" si="0"/>
        <v>2.1481791849598308E-2</v>
      </c>
      <c r="G20" s="79">
        <f t="shared" si="1"/>
        <v>-0.21470431539690996</v>
      </c>
      <c r="H20" s="43">
        <f t="shared" si="2"/>
        <v>-4836</v>
      </c>
      <c r="I20" s="80">
        <f t="shared" si="3"/>
        <v>-0.1344005336001334</v>
      </c>
      <c r="J20" s="64">
        <f t="shared" si="4"/>
        <v>299</v>
      </c>
      <c r="M20" s="1"/>
      <c r="N20" s="7"/>
    </row>
    <row r="21" spans="1:23">
      <c r="A21" s="87">
        <v>29</v>
      </c>
      <c r="B21" s="86" t="s">
        <v>29</v>
      </c>
      <c r="C21" s="43">
        <v>19711</v>
      </c>
      <c r="D21" s="48">
        <v>21974</v>
      </c>
      <c r="E21" s="112">
        <v>22321</v>
      </c>
      <c r="F21" s="79">
        <f t="shared" si="0"/>
        <v>2.7108495922370187E-2</v>
      </c>
      <c r="G21" s="79">
        <f t="shared" si="1"/>
        <v>0.13241337324336666</v>
      </c>
      <c r="H21" s="43">
        <f t="shared" si="2"/>
        <v>2610</v>
      </c>
      <c r="I21" s="80">
        <f t="shared" si="3"/>
        <v>7.2536268134067036E-2</v>
      </c>
      <c r="J21" s="64">
        <f t="shared" si="4"/>
        <v>347</v>
      </c>
      <c r="M21" s="1"/>
      <c r="N21" s="7"/>
    </row>
    <row r="22" spans="1:23">
      <c r="A22" s="87">
        <v>30</v>
      </c>
      <c r="B22" s="86" t="s">
        <v>30</v>
      </c>
      <c r="C22" s="43">
        <v>2386</v>
      </c>
      <c r="D22" s="48">
        <v>2762</v>
      </c>
      <c r="E22" s="112">
        <v>2771</v>
      </c>
      <c r="F22" s="79">
        <f t="shared" si="0"/>
        <v>3.3653349850314854E-3</v>
      </c>
      <c r="G22" s="79">
        <f t="shared" si="1"/>
        <v>0.16135792120704107</v>
      </c>
      <c r="H22" s="43">
        <f t="shared" si="2"/>
        <v>385</v>
      </c>
      <c r="I22" s="80">
        <f t="shared" si="3"/>
        <v>1.0699794341615252E-2</v>
      </c>
      <c r="J22" s="64">
        <f t="shared" si="4"/>
        <v>9</v>
      </c>
      <c r="M22" s="1"/>
      <c r="N22" s="7"/>
    </row>
    <row r="23" spans="1:23">
      <c r="A23" s="87">
        <v>31</v>
      </c>
      <c r="B23" s="86" t="s">
        <v>31</v>
      </c>
      <c r="C23" s="43">
        <v>18844</v>
      </c>
      <c r="D23" s="48">
        <v>20416</v>
      </c>
      <c r="E23" s="112">
        <v>20478</v>
      </c>
      <c r="F23" s="79">
        <f t="shared" si="0"/>
        <v>2.4870202029402655E-2</v>
      </c>
      <c r="G23" s="79">
        <f t="shared" si="1"/>
        <v>8.6711950753555506E-2</v>
      </c>
      <c r="H23" s="43">
        <f t="shared" si="2"/>
        <v>1634</v>
      </c>
      <c r="I23" s="80">
        <f t="shared" si="3"/>
        <v>4.5411594686232008E-2</v>
      </c>
      <c r="J23" s="64">
        <f t="shared" si="4"/>
        <v>62</v>
      </c>
      <c r="M23" s="1"/>
      <c r="N23" s="7"/>
    </row>
    <row r="24" spans="1:23">
      <c r="A24" s="87">
        <v>32</v>
      </c>
      <c r="B24" s="86" t="s">
        <v>32</v>
      </c>
      <c r="C24" s="43">
        <v>12625</v>
      </c>
      <c r="D24" s="48">
        <v>14467</v>
      </c>
      <c r="E24" s="112">
        <v>14547</v>
      </c>
      <c r="F24" s="79">
        <f t="shared" si="0"/>
        <v>1.766709780846374E-2</v>
      </c>
      <c r="G24" s="79">
        <f t="shared" si="1"/>
        <v>0.15223762376237623</v>
      </c>
      <c r="H24" s="43">
        <f t="shared" si="2"/>
        <v>1922</v>
      </c>
      <c r="I24" s="80">
        <f t="shared" si="3"/>
        <v>5.3415596687232503E-2</v>
      </c>
      <c r="J24" s="64">
        <f t="shared" si="4"/>
        <v>80</v>
      </c>
    </row>
    <row r="25" spans="1:23" ht="15.75" thickBot="1">
      <c r="A25" s="87">
        <v>33</v>
      </c>
      <c r="B25" s="86" t="s">
        <v>33</v>
      </c>
      <c r="C25" s="43">
        <v>16960</v>
      </c>
      <c r="D25" s="48">
        <v>22354</v>
      </c>
      <c r="E25" s="112">
        <v>21577</v>
      </c>
      <c r="F25" s="79">
        <f t="shared" si="0"/>
        <v>2.6204919874422361E-2</v>
      </c>
      <c r="G25" s="79">
        <f t="shared" si="1"/>
        <v>0.27222877358490566</v>
      </c>
      <c r="H25" s="43">
        <f t="shared" si="2"/>
        <v>4617</v>
      </c>
      <c r="I25" s="80">
        <f t="shared" si="3"/>
        <v>0.12831415707853927</v>
      </c>
      <c r="J25" s="64">
        <f t="shared" si="4"/>
        <v>-777</v>
      </c>
    </row>
    <row r="26" spans="1:23" s="8" customFormat="1" ht="15.75" thickBot="1">
      <c r="A26" s="135" t="s">
        <v>255</v>
      </c>
      <c r="B26" s="139"/>
      <c r="C26" s="110">
        <v>787413</v>
      </c>
      <c r="D26" s="113">
        <v>825229</v>
      </c>
      <c r="E26" s="89">
        <v>823395</v>
      </c>
      <c r="F26" s="90">
        <f t="shared" si="0"/>
        <v>1</v>
      </c>
      <c r="G26" s="90">
        <f t="shared" si="1"/>
        <v>4.5696476944119539E-2</v>
      </c>
      <c r="H26" s="89">
        <f t="shared" si="2"/>
        <v>35982</v>
      </c>
      <c r="I26" s="91">
        <f t="shared" si="3"/>
        <v>1</v>
      </c>
      <c r="J26" s="88">
        <f t="shared" si="4"/>
        <v>-1834</v>
      </c>
      <c r="M26" s="26"/>
      <c r="N26" s="26"/>
      <c r="O26" s="26"/>
      <c r="V26" s="4"/>
      <c r="W26" s="4"/>
    </row>
    <row r="27" spans="1:23">
      <c r="H27" s="16"/>
      <c r="I27" s="16"/>
    </row>
  </sheetData>
  <mergeCells count="1">
    <mergeCell ref="A26:B2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89"/>
  <sheetViews>
    <sheetView zoomScaleNormal="100" workbookViewId="0">
      <pane ySplit="1" topLeftCell="A2" activePane="bottomLeft" state="frozen"/>
      <selection pane="bottomLeft" activeCell="B2" sqref="B2:B16"/>
    </sheetView>
  </sheetViews>
  <sheetFormatPr defaultColWidth="9.140625" defaultRowHeight="15"/>
  <cols>
    <col min="1" max="1" width="11.85546875" style="4" customWidth="1"/>
    <col min="2" max="2" width="16.42578125" style="4" bestFit="1" customWidth="1"/>
    <col min="3" max="3" width="12.5703125" style="4" customWidth="1"/>
    <col min="4" max="4" width="12.5703125" style="4" bestFit="1" customWidth="1"/>
    <col min="5" max="5" width="12.5703125" style="4" customWidth="1"/>
    <col min="6" max="6" width="19.28515625" style="4" customWidth="1"/>
    <col min="7" max="7" width="18.140625" style="4" customWidth="1"/>
    <col min="8" max="8" width="30.42578125" style="4" customWidth="1"/>
    <col min="9" max="9" width="27.42578125" style="4" customWidth="1"/>
    <col min="10" max="10" width="22.28515625" style="4" customWidth="1"/>
    <col min="11" max="11" width="30.42578125" style="4" customWidth="1"/>
    <col min="12" max="12" width="9.140625" style="4"/>
    <col min="13" max="14" width="9.140625" style="6"/>
    <col min="15" max="19" width="9.140625" style="4"/>
    <col min="20" max="20" width="9.28515625" style="4" customWidth="1"/>
    <col min="21" max="21" width="12" style="4" customWidth="1"/>
    <col min="22" max="28" width="9.140625" style="6"/>
    <col min="29" max="29" width="9.140625" style="6" customWidth="1"/>
    <col min="30" max="36" width="9.140625" style="6"/>
    <col min="37" max="16384" width="9.140625" style="4"/>
  </cols>
  <sheetData>
    <row r="1" spans="1:38" ht="60.75" thickBot="1">
      <c r="A1" s="83" t="s">
        <v>92</v>
      </c>
      <c r="B1" s="100" t="s">
        <v>175</v>
      </c>
      <c r="C1" s="83">
        <v>41671</v>
      </c>
      <c r="D1" s="83">
        <v>42005</v>
      </c>
      <c r="E1" s="83">
        <v>42036</v>
      </c>
      <c r="F1" s="84" t="s">
        <v>297</v>
      </c>
      <c r="G1" s="84" t="s">
        <v>286</v>
      </c>
      <c r="H1" s="84" t="s">
        <v>298</v>
      </c>
      <c r="I1" s="84" t="s">
        <v>299</v>
      </c>
      <c r="J1" s="84" t="s">
        <v>288</v>
      </c>
      <c r="K1" s="84" t="s">
        <v>305</v>
      </c>
    </row>
    <row r="2" spans="1:38">
      <c r="A2" s="101">
        <v>72</v>
      </c>
      <c r="B2" s="102" t="s">
        <v>164</v>
      </c>
      <c r="C2" s="64">
        <v>5777</v>
      </c>
      <c r="D2" s="64">
        <v>8178</v>
      </c>
      <c r="E2" s="115">
        <v>8197</v>
      </c>
      <c r="F2" s="116">
        <f>E2/'4a_İl'!E73</f>
        <v>0.4596019063638912</v>
      </c>
      <c r="G2" s="79">
        <f t="shared" ref="G2:G33" si="0">E2/$E$83</f>
        <v>2.3336595009436274E-3</v>
      </c>
      <c r="H2" s="79">
        <f t="shared" ref="H2:H33" si="1">(E2-C2)/C2</f>
        <v>0.41890254457330794</v>
      </c>
      <c r="I2" s="43">
        <f t="shared" ref="I2:I33" si="2">E2-C2</f>
        <v>2420</v>
      </c>
      <c r="J2" s="80">
        <f t="shared" ref="J2:J33" si="3">I2/$I$83</f>
        <v>8.401260883451599E-3</v>
      </c>
      <c r="K2" s="64">
        <f t="shared" ref="K2:K33" si="4">E2-D2</f>
        <v>19</v>
      </c>
      <c r="L2" s="13"/>
      <c r="M2" s="40"/>
      <c r="N2" s="114"/>
      <c r="O2" s="6"/>
      <c r="P2" s="3"/>
      <c r="Q2" s="7"/>
      <c r="T2" s="21"/>
      <c r="U2" s="40"/>
      <c r="V2" s="40"/>
      <c r="W2" s="114"/>
      <c r="AD2" s="40"/>
      <c r="AE2" s="37"/>
      <c r="AK2" s="3"/>
      <c r="AL2" s="7"/>
    </row>
    <row r="3" spans="1:38">
      <c r="A3" s="101">
        <v>69</v>
      </c>
      <c r="B3" s="102" t="s">
        <v>161</v>
      </c>
      <c r="C3" s="64">
        <v>933</v>
      </c>
      <c r="D3" s="64">
        <v>1151</v>
      </c>
      <c r="E3" s="115">
        <v>1277</v>
      </c>
      <c r="F3" s="116">
        <f>E3/'4a_İl'!E70</f>
        <v>4.7275285058492524E-2</v>
      </c>
      <c r="G3" s="79">
        <f t="shared" si="0"/>
        <v>3.6355778732524247E-4</v>
      </c>
      <c r="H3" s="79">
        <f t="shared" si="1"/>
        <v>0.3687031082529475</v>
      </c>
      <c r="I3" s="43">
        <f t="shared" si="2"/>
        <v>344</v>
      </c>
      <c r="J3" s="80">
        <f t="shared" si="3"/>
        <v>1.1942288197964257E-3</v>
      </c>
      <c r="K3" s="64">
        <f t="shared" si="4"/>
        <v>126</v>
      </c>
      <c r="L3" s="13"/>
      <c r="M3" s="40"/>
      <c r="N3" s="114"/>
      <c r="O3" s="6"/>
      <c r="P3" s="3"/>
      <c r="Q3" s="7"/>
      <c r="T3" s="39"/>
      <c r="U3" s="40"/>
      <c r="V3" s="40"/>
      <c r="W3" s="114"/>
      <c r="AD3" s="40"/>
      <c r="AE3" s="37"/>
      <c r="AK3" s="3"/>
      <c r="AL3" s="7"/>
    </row>
    <row r="4" spans="1:38">
      <c r="A4" s="101">
        <v>75</v>
      </c>
      <c r="B4" s="102" t="s">
        <v>167</v>
      </c>
      <c r="C4" s="64">
        <v>1173</v>
      </c>
      <c r="D4" s="64">
        <v>1468</v>
      </c>
      <c r="E4" s="115">
        <v>1537</v>
      </c>
      <c r="F4" s="116">
        <f>E4/'4a_İl'!E76</f>
        <v>2.0481317626992165E-2</v>
      </c>
      <c r="G4" s="79">
        <f t="shared" si="0"/>
        <v>4.375789499756442E-4</v>
      </c>
      <c r="H4" s="79">
        <f t="shared" si="1"/>
        <v>0.31031543052003407</v>
      </c>
      <c r="I4" s="43">
        <f t="shared" si="2"/>
        <v>364</v>
      </c>
      <c r="J4" s="80">
        <f t="shared" si="3"/>
        <v>1.2636607279241248E-3</v>
      </c>
      <c r="K4" s="64">
        <f t="shared" si="4"/>
        <v>69</v>
      </c>
      <c r="L4" s="13"/>
      <c r="M4" s="40"/>
      <c r="N4" s="114"/>
      <c r="O4" s="6"/>
      <c r="P4" s="3"/>
      <c r="Q4" s="7"/>
      <c r="T4" s="21"/>
      <c r="U4" s="40"/>
      <c r="V4" s="40"/>
      <c r="W4" s="114"/>
      <c r="AD4" s="40"/>
      <c r="AE4" s="37"/>
      <c r="AK4" s="3"/>
      <c r="AL4" s="7"/>
    </row>
    <row r="5" spans="1:38">
      <c r="A5" s="101">
        <v>12</v>
      </c>
      <c r="B5" s="102" t="s">
        <v>104</v>
      </c>
      <c r="C5" s="64">
        <v>2869</v>
      </c>
      <c r="D5" s="64">
        <v>3703</v>
      </c>
      <c r="E5" s="115">
        <v>3714</v>
      </c>
      <c r="F5" s="116">
        <f>E5/'4a_İl'!E13</f>
        <v>6.7874047405837093E-2</v>
      </c>
      <c r="G5" s="79">
        <f t="shared" si="0"/>
        <v>1.0573638387830465E-3</v>
      </c>
      <c r="H5" s="79">
        <f t="shared" si="1"/>
        <v>0.29452771000348554</v>
      </c>
      <c r="I5" s="43">
        <f t="shared" si="2"/>
        <v>845</v>
      </c>
      <c r="J5" s="80">
        <f t="shared" si="3"/>
        <v>2.9334981183952898E-3</v>
      </c>
      <c r="K5" s="64">
        <f t="shared" si="4"/>
        <v>11</v>
      </c>
      <c r="L5" s="13"/>
      <c r="M5" s="40"/>
      <c r="N5" s="114"/>
      <c r="O5" s="6"/>
      <c r="P5" s="3"/>
      <c r="Q5" s="7"/>
      <c r="T5" s="39"/>
      <c r="U5" s="40"/>
      <c r="V5" s="40"/>
      <c r="W5" s="114"/>
      <c r="AD5" s="40"/>
      <c r="AE5" s="37"/>
      <c r="AK5" s="3"/>
      <c r="AL5" s="7"/>
    </row>
    <row r="6" spans="1:38">
      <c r="A6" s="101">
        <v>13</v>
      </c>
      <c r="B6" s="102" t="s">
        <v>105</v>
      </c>
      <c r="C6" s="64">
        <v>2162</v>
      </c>
      <c r="D6" s="64">
        <v>2716</v>
      </c>
      <c r="E6" s="115">
        <v>2647</v>
      </c>
      <c r="F6" s="116">
        <f>E6/'4a_İl'!E14</f>
        <v>1.9169629860301414E-2</v>
      </c>
      <c r="G6" s="79">
        <f t="shared" si="0"/>
        <v>7.5359237513697474E-4</v>
      </c>
      <c r="H6" s="79">
        <f t="shared" si="1"/>
        <v>0.22432932469935246</v>
      </c>
      <c r="I6" s="43">
        <f t="shared" si="2"/>
        <v>485</v>
      </c>
      <c r="J6" s="80">
        <f t="shared" si="3"/>
        <v>1.6837237720967047E-3</v>
      </c>
      <c r="K6" s="64">
        <f t="shared" si="4"/>
        <v>-69</v>
      </c>
      <c r="L6" s="13"/>
      <c r="M6" s="40"/>
      <c r="N6" s="114"/>
      <c r="O6" s="6"/>
      <c r="P6" s="3"/>
      <c r="Q6" s="7"/>
      <c r="T6" s="21"/>
      <c r="U6" s="40"/>
      <c r="V6" s="40"/>
      <c r="W6" s="114"/>
      <c r="AD6" s="40"/>
      <c r="AE6" s="37"/>
      <c r="AK6" s="3"/>
      <c r="AL6" s="7"/>
    </row>
    <row r="7" spans="1:38">
      <c r="A7" s="101">
        <v>30</v>
      </c>
      <c r="B7" s="102" t="s">
        <v>122</v>
      </c>
      <c r="C7" s="64">
        <v>1702</v>
      </c>
      <c r="D7" s="64">
        <v>1765</v>
      </c>
      <c r="E7" s="115">
        <v>2063</v>
      </c>
      <c r="F7" s="116">
        <f>E7/'4a_İl'!E31</f>
        <v>3.4639666868157698E-2</v>
      </c>
      <c r="G7" s="79">
        <f t="shared" si="0"/>
        <v>5.8732945595299545E-4</v>
      </c>
      <c r="H7" s="79">
        <f t="shared" si="1"/>
        <v>0.21210340775558167</v>
      </c>
      <c r="I7" s="43">
        <f t="shared" si="2"/>
        <v>361</v>
      </c>
      <c r="J7" s="80">
        <f t="shared" si="3"/>
        <v>1.2532459417049699E-3</v>
      </c>
      <c r="K7" s="64">
        <f t="shared" si="4"/>
        <v>298</v>
      </c>
      <c r="L7" s="13"/>
      <c r="M7" s="40"/>
      <c r="N7" s="114"/>
      <c r="O7" s="6"/>
      <c r="P7" s="2"/>
      <c r="Q7" s="7"/>
      <c r="T7" s="39"/>
      <c r="U7" s="40"/>
      <c r="V7" s="40"/>
      <c r="W7" s="114"/>
      <c r="AD7" s="40"/>
      <c r="AE7" s="37"/>
      <c r="AK7" s="3"/>
      <c r="AL7" s="7"/>
    </row>
    <row r="8" spans="1:38">
      <c r="A8" s="101">
        <v>71</v>
      </c>
      <c r="B8" s="102" t="s">
        <v>163</v>
      </c>
      <c r="C8" s="64">
        <v>4780</v>
      </c>
      <c r="D8" s="64">
        <v>5752</v>
      </c>
      <c r="E8" s="115">
        <v>5711</v>
      </c>
      <c r="F8" s="116">
        <f>E8/'4a_İl'!E72</f>
        <v>0.21942598071233718</v>
      </c>
      <c r="G8" s="79">
        <f t="shared" si="0"/>
        <v>1.625903307294017E-3</v>
      </c>
      <c r="H8" s="79">
        <f t="shared" si="1"/>
        <v>0.19476987447698746</v>
      </c>
      <c r="I8" s="43">
        <f t="shared" si="2"/>
        <v>931</v>
      </c>
      <c r="J8" s="80">
        <f t="shared" si="3"/>
        <v>3.2320553233443961E-3</v>
      </c>
      <c r="K8" s="64">
        <f t="shared" si="4"/>
        <v>-41</v>
      </c>
      <c r="L8" s="13"/>
      <c r="M8" s="40"/>
      <c r="N8" s="114"/>
      <c r="O8" s="6"/>
      <c r="P8" s="2"/>
      <c r="Q8" s="7"/>
      <c r="T8" s="21"/>
      <c r="U8" s="40"/>
      <c r="V8" s="40"/>
      <c r="W8" s="114"/>
      <c r="AD8" s="40"/>
      <c r="AE8" s="37"/>
      <c r="AK8" s="3"/>
      <c r="AL8" s="7"/>
    </row>
    <row r="9" spans="1:38">
      <c r="A9" s="101">
        <v>21</v>
      </c>
      <c r="B9" s="102" t="s">
        <v>113</v>
      </c>
      <c r="C9" s="64">
        <v>17288</v>
      </c>
      <c r="D9" s="64">
        <v>20263</v>
      </c>
      <c r="E9" s="115">
        <v>20538</v>
      </c>
      <c r="F9" s="116">
        <f>E9/'4a_İl'!E22</f>
        <v>0.28201079270050944</v>
      </c>
      <c r="G9" s="79">
        <f t="shared" si="0"/>
        <v>5.8471024558228888E-3</v>
      </c>
      <c r="H9" s="79">
        <f t="shared" si="1"/>
        <v>0.18799167052290605</v>
      </c>
      <c r="I9" s="43">
        <f t="shared" si="2"/>
        <v>3250</v>
      </c>
      <c r="J9" s="80">
        <f t="shared" si="3"/>
        <v>1.1282685070751114E-2</v>
      </c>
      <c r="K9" s="64">
        <f t="shared" si="4"/>
        <v>275</v>
      </c>
      <c r="L9" s="13"/>
      <c r="M9" s="40"/>
      <c r="N9" s="114"/>
      <c r="O9" s="6"/>
      <c r="P9" s="3"/>
      <c r="Q9" s="7"/>
      <c r="T9" s="21"/>
      <c r="U9" s="40"/>
      <c r="V9" s="40"/>
      <c r="W9" s="114"/>
      <c r="AD9" s="40"/>
      <c r="AE9" s="37"/>
      <c r="AK9" s="2"/>
      <c r="AL9" s="7"/>
    </row>
    <row r="10" spans="1:38">
      <c r="A10" s="101">
        <v>79</v>
      </c>
      <c r="B10" s="102" t="s">
        <v>171</v>
      </c>
      <c r="C10" s="64">
        <v>1814</v>
      </c>
      <c r="D10" s="64">
        <v>2058</v>
      </c>
      <c r="E10" s="115">
        <v>2126</v>
      </c>
      <c r="F10" s="116">
        <f>E10/'4a_İl'!E80</f>
        <v>9.8384932204174186E-2</v>
      </c>
      <c r="G10" s="79">
        <f t="shared" si="0"/>
        <v>6.0526535305674661E-4</v>
      </c>
      <c r="H10" s="79">
        <f t="shared" si="1"/>
        <v>0.17199558985667035</v>
      </c>
      <c r="I10" s="43">
        <f t="shared" si="2"/>
        <v>312</v>
      </c>
      <c r="J10" s="80">
        <f t="shared" si="3"/>
        <v>1.0831377667921069E-3</v>
      </c>
      <c r="K10" s="64">
        <f t="shared" si="4"/>
        <v>68</v>
      </c>
      <c r="L10" s="13"/>
      <c r="M10" s="40"/>
      <c r="N10" s="114"/>
      <c r="O10" s="6"/>
      <c r="P10" s="3"/>
      <c r="Q10" s="7"/>
      <c r="T10" s="39"/>
      <c r="U10" s="40"/>
      <c r="V10" s="40"/>
      <c r="W10" s="114"/>
      <c r="AD10" s="40"/>
      <c r="AE10" s="37"/>
      <c r="AK10" s="3"/>
      <c r="AL10" s="7"/>
    </row>
    <row r="11" spans="1:38">
      <c r="A11" s="101">
        <v>5</v>
      </c>
      <c r="B11" s="102" t="s">
        <v>97</v>
      </c>
      <c r="C11" s="64">
        <v>7476</v>
      </c>
      <c r="D11" s="64">
        <v>8469</v>
      </c>
      <c r="E11" s="115">
        <v>8680</v>
      </c>
      <c r="F11" s="116">
        <f>E11/'4a_İl'!E6</f>
        <v>1.2945563012677106</v>
      </c>
      <c r="G11" s="79">
        <f t="shared" si="0"/>
        <v>2.4711680454057201E-3</v>
      </c>
      <c r="H11" s="79">
        <f t="shared" si="1"/>
        <v>0.16104868913857678</v>
      </c>
      <c r="I11" s="43">
        <f t="shared" si="2"/>
        <v>1204</v>
      </c>
      <c r="J11" s="80">
        <f t="shared" si="3"/>
        <v>4.1798008692874901E-3</v>
      </c>
      <c r="K11" s="64">
        <f t="shared" si="4"/>
        <v>211</v>
      </c>
      <c r="L11" s="13"/>
      <c r="M11" s="40"/>
      <c r="N11" s="114"/>
      <c r="O11" s="6"/>
      <c r="P11" s="3"/>
      <c r="Q11" s="7"/>
      <c r="T11" s="39"/>
      <c r="U11" s="40"/>
      <c r="V11" s="40"/>
      <c r="W11" s="114"/>
      <c r="AD11" s="40"/>
      <c r="AE11" s="37"/>
      <c r="AK11" s="3"/>
      <c r="AL11" s="7"/>
    </row>
    <row r="12" spans="1:38">
      <c r="A12" s="101">
        <v>60</v>
      </c>
      <c r="B12" s="102" t="s">
        <v>152</v>
      </c>
      <c r="C12" s="64">
        <v>9931</v>
      </c>
      <c r="D12" s="64">
        <v>11413</v>
      </c>
      <c r="E12" s="115">
        <v>11514</v>
      </c>
      <c r="F12" s="116">
        <f>E12/'4a_İl'!E61</f>
        <v>0.22148270688262225</v>
      </c>
      <c r="G12" s="79">
        <f t="shared" si="0"/>
        <v>3.277998718295099E-3</v>
      </c>
      <c r="H12" s="79">
        <f t="shared" si="1"/>
        <v>0.15939985902728829</v>
      </c>
      <c r="I12" s="43">
        <f t="shared" si="2"/>
        <v>1583</v>
      </c>
      <c r="J12" s="80">
        <f t="shared" si="3"/>
        <v>5.4955355283073893E-3</v>
      </c>
      <c r="K12" s="64">
        <f t="shared" si="4"/>
        <v>101</v>
      </c>
      <c r="L12" s="13"/>
      <c r="M12" s="40"/>
      <c r="N12" s="114"/>
      <c r="O12" s="6"/>
      <c r="P12" s="3"/>
      <c r="Q12" s="7"/>
      <c r="T12" s="21"/>
      <c r="U12" s="40"/>
      <c r="V12" s="40"/>
      <c r="W12" s="114"/>
      <c r="AD12" s="40"/>
      <c r="AE12" s="37"/>
      <c r="AK12" s="3"/>
      <c r="AL12" s="7"/>
    </row>
    <row r="13" spans="1:38">
      <c r="A13" s="101">
        <v>47</v>
      </c>
      <c r="B13" s="102" t="s">
        <v>139</v>
      </c>
      <c r="C13" s="64">
        <v>5628</v>
      </c>
      <c r="D13" s="64">
        <v>6565</v>
      </c>
      <c r="E13" s="115">
        <v>6524</v>
      </c>
      <c r="F13" s="116">
        <f>E13/'4a_İl'!E48</f>
        <v>7.9326478799256837E-3</v>
      </c>
      <c r="G13" s="79">
        <f t="shared" si="0"/>
        <v>1.8573617889662347E-3</v>
      </c>
      <c r="H13" s="79">
        <f t="shared" si="1"/>
        <v>0.15920398009950248</v>
      </c>
      <c r="I13" s="43">
        <f t="shared" si="2"/>
        <v>896</v>
      </c>
      <c r="J13" s="80">
        <f t="shared" si="3"/>
        <v>3.1105494841209228E-3</v>
      </c>
      <c r="K13" s="64">
        <f t="shared" si="4"/>
        <v>-41</v>
      </c>
      <c r="L13" s="13"/>
      <c r="M13" s="40"/>
      <c r="N13" s="114"/>
      <c r="O13" s="6"/>
      <c r="P13" s="3"/>
      <c r="Q13" s="7"/>
      <c r="T13" s="21"/>
      <c r="U13" s="40"/>
      <c r="V13" s="40"/>
      <c r="W13" s="114"/>
      <c r="AD13" s="40"/>
      <c r="AE13" s="37"/>
      <c r="AK13" s="3"/>
      <c r="AL13" s="7"/>
    </row>
    <row r="14" spans="1:38">
      <c r="A14" s="101">
        <v>78</v>
      </c>
      <c r="B14" s="102" t="s">
        <v>170</v>
      </c>
      <c r="C14" s="64">
        <v>7403</v>
      </c>
      <c r="D14" s="64">
        <v>7792</v>
      </c>
      <c r="E14" s="115">
        <v>8570</v>
      </c>
      <c r="F14" s="116">
        <f>E14/'4a_İl'!E79</f>
        <v>0.46578618403174088</v>
      </c>
      <c r="G14" s="79">
        <f t="shared" si="0"/>
        <v>2.4398513996690117E-3</v>
      </c>
      <c r="H14" s="79">
        <f t="shared" si="1"/>
        <v>0.15763879508307443</v>
      </c>
      <c r="I14" s="43">
        <f t="shared" si="2"/>
        <v>1167</v>
      </c>
      <c r="J14" s="80">
        <f t="shared" si="3"/>
        <v>4.0513518392512465E-3</v>
      </c>
      <c r="K14" s="64">
        <f t="shared" si="4"/>
        <v>778</v>
      </c>
      <c r="L14" s="13"/>
      <c r="M14" s="40"/>
      <c r="N14" s="114"/>
      <c r="O14" s="6"/>
      <c r="P14" s="3"/>
      <c r="Q14" s="7"/>
      <c r="T14" s="21"/>
      <c r="U14" s="40"/>
      <c r="V14" s="40"/>
      <c r="W14" s="114"/>
      <c r="AD14" s="40"/>
      <c r="AE14" s="37"/>
      <c r="AK14" s="3"/>
      <c r="AL14" s="7"/>
    </row>
    <row r="15" spans="1:38">
      <c r="A15" s="101">
        <v>49</v>
      </c>
      <c r="B15" s="102" t="s">
        <v>141</v>
      </c>
      <c r="C15" s="64">
        <v>2450</v>
      </c>
      <c r="D15" s="64">
        <v>2744</v>
      </c>
      <c r="E15" s="115">
        <v>2830</v>
      </c>
      <c r="F15" s="116">
        <f>E15/'4a_İl'!E50</f>
        <v>0.12310770836958414</v>
      </c>
      <c r="G15" s="79">
        <f t="shared" si="0"/>
        <v>8.0569188577168059E-4</v>
      </c>
      <c r="H15" s="79">
        <f t="shared" si="1"/>
        <v>0.15510204081632653</v>
      </c>
      <c r="I15" s="43">
        <f t="shared" si="2"/>
        <v>380</v>
      </c>
      <c r="J15" s="80">
        <f t="shared" si="3"/>
        <v>1.3192062544262841E-3</v>
      </c>
      <c r="K15" s="64">
        <f t="shared" si="4"/>
        <v>86</v>
      </c>
      <c r="L15" s="13"/>
      <c r="M15" s="40"/>
      <c r="N15" s="114"/>
      <c r="O15" s="6"/>
      <c r="P15" s="2"/>
      <c r="Q15" s="7"/>
      <c r="T15" s="21"/>
      <c r="U15" s="40"/>
      <c r="V15" s="40"/>
      <c r="W15" s="114"/>
      <c r="AD15" s="40"/>
      <c r="AE15" s="37"/>
      <c r="AK15" s="3"/>
      <c r="AL15" s="7"/>
    </row>
    <row r="16" spans="1:38">
      <c r="A16" s="101">
        <v>68</v>
      </c>
      <c r="B16" s="102" t="s">
        <v>160</v>
      </c>
      <c r="C16" s="64">
        <v>6216</v>
      </c>
      <c r="D16" s="64">
        <v>7053</v>
      </c>
      <c r="E16" s="115">
        <v>7161</v>
      </c>
      <c r="F16" s="116">
        <f>E16/'4a_İl'!E69</f>
        <v>0.16903901989944056</v>
      </c>
      <c r="G16" s="79">
        <f t="shared" si="0"/>
        <v>2.0387136374597188E-3</v>
      </c>
      <c r="H16" s="79">
        <f t="shared" si="1"/>
        <v>0.15202702702702703</v>
      </c>
      <c r="I16" s="43">
        <f t="shared" si="2"/>
        <v>945</v>
      </c>
      <c r="J16" s="80">
        <f t="shared" si="3"/>
        <v>3.2806576590337856E-3</v>
      </c>
      <c r="K16" s="64">
        <f t="shared" si="4"/>
        <v>108</v>
      </c>
      <c r="L16" s="13"/>
      <c r="M16" s="40"/>
      <c r="N16" s="114"/>
      <c r="O16" s="6"/>
      <c r="P16" s="3"/>
      <c r="Q16" s="7"/>
      <c r="T16" s="22"/>
      <c r="U16" s="40"/>
      <c r="V16" s="40"/>
      <c r="W16" s="114"/>
      <c r="AD16" s="40"/>
      <c r="AE16" s="37"/>
      <c r="AK16" s="3"/>
      <c r="AL16" s="7"/>
    </row>
    <row r="17" spans="1:38">
      <c r="A17" s="101">
        <v>25</v>
      </c>
      <c r="B17" s="102" t="s">
        <v>117</v>
      </c>
      <c r="C17" s="64">
        <v>10492</v>
      </c>
      <c r="D17" s="64">
        <v>12127</v>
      </c>
      <c r="E17" s="115">
        <v>12040</v>
      </c>
      <c r="F17" s="116">
        <f>E17/'4a_İl'!E26</f>
        <v>0.33665138127726207</v>
      </c>
      <c r="G17" s="79">
        <f t="shared" si="0"/>
        <v>3.4277492242724503E-3</v>
      </c>
      <c r="H17" s="79">
        <f t="shared" si="1"/>
        <v>0.14754098360655737</v>
      </c>
      <c r="I17" s="43">
        <f t="shared" si="2"/>
        <v>1548</v>
      </c>
      <c r="J17" s="80">
        <f t="shared" si="3"/>
        <v>5.3740296890839156E-3</v>
      </c>
      <c r="K17" s="64">
        <f t="shared" si="4"/>
        <v>-87</v>
      </c>
      <c r="L17" s="13"/>
      <c r="AK17" s="6"/>
      <c r="AL17" s="6"/>
    </row>
    <row r="18" spans="1:38">
      <c r="A18" s="101">
        <v>50</v>
      </c>
      <c r="B18" s="102" t="s">
        <v>142</v>
      </c>
      <c r="C18" s="64">
        <v>6867</v>
      </c>
      <c r="D18" s="64">
        <v>7919</v>
      </c>
      <c r="E18" s="115">
        <v>7876</v>
      </c>
      <c r="F18" s="116">
        <f>E18/'4a_İl'!E51</f>
        <v>0.1437908496732026</v>
      </c>
      <c r="G18" s="79">
        <f t="shared" si="0"/>
        <v>2.242271834748324E-3</v>
      </c>
      <c r="H18" s="79">
        <f t="shared" si="1"/>
        <v>0.14693461482452308</v>
      </c>
      <c r="I18" s="43">
        <f t="shared" si="2"/>
        <v>1009</v>
      </c>
      <c r="J18" s="80">
        <f t="shared" si="3"/>
        <v>3.5028397650424229E-3</v>
      </c>
      <c r="K18" s="64">
        <f t="shared" si="4"/>
        <v>-43</v>
      </c>
      <c r="L18" s="13"/>
      <c r="M18" s="3"/>
      <c r="N18" s="7"/>
      <c r="U18" s="3"/>
      <c r="V18" s="37"/>
      <c r="AC18" s="40"/>
    </row>
    <row r="19" spans="1:38">
      <c r="A19" s="101">
        <v>58</v>
      </c>
      <c r="B19" s="102" t="s">
        <v>150</v>
      </c>
      <c r="C19" s="64">
        <v>10527</v>
      </c>
      <c r="D19" s="64">
        <v>12014</v>
      </c>
      <c r="E19" s="115">
        <v>12063</v>
      </c>
      <c r="F19" s="116">
        <f>E19/'4a_İl'!E59</f>
        <v>0.31234302581497114</v>
      </c>
      <c r="G19" s="79">
        <f t="shared" si="0"/>
        <v>3.4342972501992166E-3</v>
      </c>
      <c r="H19" s="79">
        <f t="shared" si="1"/>
        <v>0.14591051581647194</v>
      </c>
      <c r="I19" s="43">
        <f t="shared" si="2"/>
        <v>1536</v>
      </c>
      <c r="J19" s="80">
        <f t="shared" si="3"/>
        <v>5.3323705442072959E-3</v>
      </c>
      <c r="K19" s="64">
        <f t="shared" si="4"/>
        <v>49</v>
      </c>
      <c r="L19" s="13"/>
      <c r="M19" s="3"/>
      <c r="N19" s="7"/>
      <c r="U19" s="2"/>
      <c r="V19" s="37"/>
      <c r="AC19" s="40"/>
    </row>
    <row r="20" spans="1:38">
      <c r="A20" s="101">
        <v>40</v>
      </c>
      <c r="B20" s="102" t="s">
        <v>132</v>
      </c>
      <c r="C20" s="64">
        <v>3924</v>
      </c>
      <c r="D20" s="64">
        <v>4482</v>
      </c>
      <c r="E20" s="115">
        <v>4482</v>
      </c>
      <c r="F20" s="116">
        <f>E20/'4a_İl'!E41</f>
        <v>1.5736585982430638E-2</v>
      </c>
      <c r="G20" s="79">
        <f t="shared" si="0"/>
        <v>1.2760109653811563E-3</v>
      </c>
      <c r="H20" s="79">
        <f t="shared" si="1"/>
        <v>0.14220183486238533</v>
      </c>
      <c r="I20" s="43">
        <f t="shared" si="2"/>
        <v>558</v>
      </c>
      <c r="J20" s="80">
        <f t="shared" si="3"/>
        <v>1.9371502367628067E-3</v>
      </c>
      <c r="K20" s="64">
        <f t="shared" si="4"/>
        <v>0</v>
      </c>
      <c r="L20" s="13"/>
      <c r="M20" s="3"/>
      <c r="N20" s="7"/>
      <c r="U20" s="2"/>
      <c r="V20" s="37"/>
      <c r="AC20" s="40"/>
    </row>
    <row r="21" spans="1:38">
      <c r="A21" s="101">
        <v>55</v>
      </c>
      <c r="B21" s="102" t="s">
        <v>147</v>
      </c>
      <c r="C21" s="64">
        <v>37465</v>
      </c>
      <c r="D21" s="64">
        <v>41778</v>
      </c>
      <c r="E21" s="115">
        <v>42742</v>
      </c>
      <c r="F21" s="116">
        <f>E21/'4a_İl'!E56</f>
        <v>0.66884702053079614</v>
      </c>
      <c r="G21" s="79">
        <f t="shared" si="0"/>
        <v>1.2168509746167198E-2</v>
      </c>
      <c r="H21" s="79">
        <f t="shared" si="1"/>
        <v>0.14085146136393967</v>
      </c>
      <c r="I21" s="43">
        <f t="shared" si="2"/>
        <v>5277</v>
      </c>
      <c r="J21" s="80">
        <f t="shared" si="3"/>
        <v>1.8319608959493423E-2</v>
      </c>
      <c r="K21" s="64">
        <f t="shared" si="4"/>
        <v>964</v>
      </c>
      <c r="L21" s="13"/>
      <c r="M21" s="3"/>
      <c r="N21" s="7"/>
      <c r="U21" s="2"/>
      <c r="V21" s="37"/>
      <c r="AC21" s="40"/>
    </row>
    <row r="22" spans="1:38">
      <c r="A22" s="101">
        <v>36</v>
      </c>
      <c r="B22" s="102" t="s">
        <v>128</v>
      </c>
      <c r="C22" s="64">
        <v>3415</v>
      </c>
      <c r="D22" s="64">
        <v>3780</v>
      </c>
      <c r="E22" s="115">
        <v>3889</v>
      </c>
      <c r="F22" s="116">
        <f>E22/'4a_İl'!E37</f>
        <v>1.4355109001380512E-2</v>
      </c>
      <c r="G22" s="79">
        <f t="shared" si="0"/>
        <v>1.1071857751823555E-3</v>
      </c>
      <c r="H22" s="79">
        <f t="shared" si="1"/>
        <v>0.13879941434846266</v>
      </c>
      <c r="I22" s="43">
        <f t="shared" si="2"/>
        <v>474</v>
      </c>
      <c r="J22" s="80">
        <f t="shared" si="3"/>
        <v>1.6455362226264702E-3</v>
      </c>
      <c r="K22" s="64">
        <f t="shared" si="4"/>
        <v>109</v>
      </c>
      <c r="L22" s="13"/>
      <c r="M22" s="3"/>
      <c r="N22" s="7"/>
      <c r="U22" s="3"/>
      <c r="V22" s="37"/>
      <c r="AC22" s="40"/>
    </row>
    <row r="23" spans="1:38">
      <c r="A23" s="101">
        <v>15</v>
      </c>
      <c r="B23" s="102" t="s">
        <v>107</v>
      </c>
      <c r="C23" s="64">
        <v>7377</v>
      </c>
      <c r="D23" s="64">
        <v>7889</v>
      </c>
      <c r="E23" s="115">
        <v>8392</v>
      </c>
      <c r="F23" s="116">
        <f>E23/'4a_İl'!E16</f>
        <v>0.46882681564245809</v>
      </c>
      <c r="G23" s="79">
        <f t="shared" si="0"/>
        <v>2.3891753729314287E-3</v>
      </c>
      <c r="H23" s="79">
        <f t="shared" si="1"/>
        <v>0.13758980615426325</v>
      </c>
      <c r="I23" s="43">
        <f t="shared" si="2"/>
        <v>1015</v>
      </c>
      <c r="J23" s="80">
        <f t="shared" si="3"/>
        <v>3.5236693374807327E-3</v>
      </c>
      <c r="K23" s="64">
        <f t="shared" si="4"/>
        <v>503</v>
      </c>
      <c r="L23" s="13"/>
      <c r="M23" s="3"/>
      <c r="N23" s="7"/>
      <c r="U23" s="2"/>
      <c r="V23" s="37"/>
      <c r="AC23" s="40"/>
    </row>
    <row r="24" spans="1:38">
      <c r="A24" s="101">
        <v>6</v>
      </c>
      <c r="B24" s="102" t="s">
        <v>98</v>
      </c>
      <c r="C24" s="64">
        <v>287031</v>
      </c>
      <c r="D24" s="64">
        <v>323228</v>
      </c>
      <c r="E24" s="115">
        <v>325539</v>
      </c>
      <c r="F24" s="116">
        <f>E24/'4a_İl'!E7</f>
        <v>8.3499371585400262</v>
      </c>
      <c r="G24" s="79">
        <f t="shared" si="0"/>
        <v>9.2679904877112057E-2</v>
      </c>
      <c r="H24" s="79">
        <f t="shared" si="1"/>
        <v>0.13415972490776257</v>
      </c>
      <c r="I24" s="43">
        <f t="shared" si="2"/>
        <v>38508</v>
      </c>
      <c r="J24" s="80">
        <f t="shared" si="3"/>
        <v>0.13368419590907196</v>
      </c>
      <c r="K24" s="64">
        <f t="shared" si="4"/>
        <v>2311</v>
      </c>
      <c r="L24" s="13"/>
      <c r="M24" s="3"/>
      <c r="N24" s="7"/>
      <c r="U24" s="3"/>
      <c r="V24" s="37"/>
      <c r="AC24" s="40"/>
    </row>
    <row r="25" spans="1:38">
      <c r="A25" s="101">
        <v>67</v>
      </c>
      <c r="B25" s="102" t="s">
        <v>159</v>
      </c>
      <c r="C25" s="64">
        <v>15471</v>
      </c>
      <c r="D25" s="64">
        <v>17146</v>
      </c>
      <c r="E25" s="115">
        <v>17539</v>
      </c>
      <c r="F25" s="116">
        <f>E25/'4a_İl'!E68</f>
        <v>9.7238469598771415E-2</v>
      </c>
      <c r="G25" s="79">
        <f t="shared" si="0"/>
        <v>4.9932968143284471E-3</v>
      </c>
      <c r="H25" s="79">
        <f t="shared" si="1"/>
        <v>0.13366944606037101</v>
      </c>
      <c r="I25" s="43">
        <f t="shared" si="2"/>
        <v>2068</v>
      </c>
      <c r="J25" s="80">
        <f t="shared" si="3"/>
        <v>7.1792593004040934E-3</v>
      </c>
      <c r="K25" s="64">
        <f t="shared" si="4"/>
        <v>393</v>
      </c>
      <c r="L25" s="13"/>
      <c r="M25" s="3"/>
      <c r="N25" s="37"/>
      <c r="P25" s="3"/>
      <c r="Q25" s="11"/>
      <c r="U25" s="2"/>
      <c r="V25" s="37"/>
      <c r="AC25" s="40"/>
    </row>
    <row r="26" spans="1:38">
      <c r="A26" s="101">
        <v>48</v>
      </c>
      <c r="B26" s="102" t="s">
        <v>140</v>
      </c>
      <c r="C26" s="64">
        <v>36057</v>
      </c>
      <c r="D26" s="64">
        <v>39789</v>
      </c>
      <c r="E26" s="115">
        <v>40706</v>
      </c>
      <c r="F26" s="116">
        <f>E26/'4a_İl'!E49</f>
        <v>0.19810489738510881</v>
      </c>
      <c r="G26" s="79">
        <f t="shared" si="0"/>
        <v>1.1588867103258668E-2</v>
      </c>
      <c r="H26" s="79">
        <f t="shared" si="1"/>
        <v>0.12893474221371717</v>
      </c>
      <c r="I26" s="43">
        <f t="shared" si="2"/>
        <v>4649</v>
      </c>
      <c r="J26" s="80">
        <f t="shared" si="3"/>
        <v>1.6139447044283672E-2</v>
      </c>
      <c r="K26" s="64">
        <f t="shared" si="4"/>
        <v>917</v>
      </c>
      <c r="L26" s="13"/>
      <c r="M26" s="3"/>
      <c r="N26" s="37"/>
      <c r="P26" s="3"/>
      <c r="Q26" s="11"/>
      <c r="U26" s="2"/>
      <c r="V26" s="37"/>
      <c r="AC26" s="40"/>
    </row>
    <row r="27" spans="1:38">
      <c r="A27" s="101">
        <v>23</v>
      </c>
      <c r="B27" s="102" t="s">
        <v>115</v>
      </c>
      <c r="C27" s="64">
        <v>8933</v>
      </c>
      <c r="D27" s="64">
        <v>9923</v>
      </c>
      <c r="E27" s="115">
        <v>10049</v>
      </c>
      <c r="F27" s="116">
        <f>E27/'4a_İl'!E24</f>
        <v>8.7348428875657358E-2</v>
      </c>
      <c r="G27" s="79">
        <f t="shared" si="0"/>
        <v>2.8609179364380275E-3</v>
      </c>
      <c r="H27" s="79">
        <f t="shared" si="1"/>
        <v>0.12493003470278742</v>
      </c>
      <c r="I27" s="43">
        <f t="shared" si="2"/>
        <v>1116</v>
      </c>
      <c r="J27" s="80">
        <f t="shared" si="3"/>
        <v>3.8743004735256135E-3</v>
      </c>
      <c r="K27" s="64">
        <f t="shared" si="4"/>
        <v>126</v>
      </c>
      <c r="L27" s="13"/>
      <c r="M27" s="3"/>
      <c r="N27" s="37"/>
      <c r="P27" s="3"/>
      <c r="Q27" s="11"/>
      <c r="U27" s="2"/>
      <c r="V27" s="37"/>
      <c r="AC27" s="40"/>
    </row>
    <row r="28" spans="1:38">
      <c r="A28" s="101">
        <v>63</v>
      </c>
      <c r="B28" s="102" t="s">
        <v>155</v>
      </c>
      <c r="C28" s="64">
        <v>13651</v>
      </c>
      <c r="D28" s="64">
        <v>15348</v>
      </c>
      <c r="E28" s="115">
        <v>15343</v>
      </c>
      <c r="F28" s="116">
        <f>E28/'4a_İl'!E64</f>
        <v>0.34271482499050682</v>
      </c>
      <c r="G28" s="79">
        <f t="shared" si="0"/>
        <v>4.3681026867119768E-3</v>
      </c>
      <c r="H28" s="79">
        <f t="shared" si="1"/>
        <v>0.12394696359241081</v>
      </c>
      <c r="I28" s="43">
        <f t="shared" si="2"/>
        <v>1692</v>
      </c>
      <c r="J28" s="80">
        <f t="shared" si="3"/>
        <v>5.8739394276033493E-3</v>
      </c>
      <c r="K28" s="64">
        <f t="shared" si="4"/>
        <v>-5</v>
      </c>
      <c r="L28" s="13"/>
      <c r="M28" s="3"/>
      <c r="N28" s="37"/>
      <c r="P28" s="3"/>
      <c r="Q28" s="11"/>
      <c r="U28" s="2"/>
      <c r="V28" s="37"/>
      <c r="AC28" s="40"/>
    </row>
    <row r="29" spans="1:38">
      <c r="A29" s="101">
        <v>18</v>
      </c>
      <c r="B29" s="102" t="s">
        <v>110</v>
      </c>
      <c r="C29" s="64">
        <v>4621</v>
      </c>
      <c r="D29" s="64">
        <v>5231</v>
      </c>
      <c r="E29" s="115">
        <v>5188</v>
      </c>
      <c r="F29" s="116">
        <f>E29/'4a_İl'!E19</f>
        <v>2.3703351730691911E-2</v>
      </c>
      <c r="G29" s="79">
        <f t="shared" si="0"/>
        <v>1.4770068916549394E-3</v>
      </c>
      <c r="H29" s="79">
        <f t="shared" si="1"/>
        <v>0.12270071413114045</v>
      </c>
      <c r="I29" s="43">
        <f t="shared" si="2"/>
        <v>567</v>
      </c>
      <c r="J29" s="80">
        <f t="shared" si="3"/>
        <v>1.9683945954202713E-3</v>
      </c>
      <c r="K29" s="64">
        <f t="shared" si="4"/>
        <v>-43</v>
      </c>
      <c r="L29" s="13"/>
      <c r="M29" s="3"/>
      <c r="N29" s="37"/>
      <c r="P29" s="3"/>
      <c r="Q29" s="11"/>
      <c r="U29" s="3"/>
      <c r="V29" s="37"/>
      <c r="AC29" s="40"/>
    </row>
    <row r="30" spans="1:38">
      <c r="A30" s="101">
        <v>65</v>
      </c>
      <c r="B30" s="102" t="s">
        <v>157</v>
      </c>
      <c r="C30" s="64">
        <v>7554</v>
      </c>
      <c r="D30" s="64">
        <v>8263</v>
      </c>
      <c r="E30" s="115">
        <v>8477</v>
      </c>
      <c r="F30" s="116">
        <f>E30/'4a_İl'!E66</f>
        <v>0.25838997774865119</v>
      </c>
      <c r="G30" s="79">
        <f t="shared" si="0"/>
        <v>2.4133745991825216E-3</v>
      </c>
      <c r="H30" s="79">
        <f t="shared" si="1"/>
        <v>0.12218692083664284</v>
      </c>
      <c r="I30" s="43">
        <f t="shared" si="2"/>
        <v>923</v>
      </c>
      <c r="J30" s="80">
        <f t="shared" si="3"/>
        <v>3.2042825600933165E-3</v>
      </c>
      <c r="K30" s="64">
        <f t="shared" si="4"/>
        <v>214</v>
      </c>
      <c r="L30" s="13"/>
      <c r="M30" s="3"/>
      <c r="N30" s="37"/>
      <c r="P30" s="3"/>
      <c r="Q30" s="11"/>
      <c r="U30" s="2"/>
      <c r="V30" s="37"/>
      <c r="AC30" s="40"/>
    </row>
    <row r="31" spans="1:38">
      <c r="A31" s="101">
        <v>10</v>
      </c>
      <c r="B31" s="102" t="s">
        <v>102</v>
      </c>
      <c r="C31" s="64">
        <v>34725</v>
      </c>
      <c r="D31" s="64">
        <v>38556</v>
      </c>
      <c r="E31" s="115">
        <v>38892</v>
      </c>
      <c r="F31" s="116">
        <f>E31/'4a_İl'!E11</f>
        <v>2.9784040434982386</v>
      </c>
      <c r="G31" s="79">
        <f t="shared" si="0"/>
        <v>1.1072427145382403E-2</v>
      </c>
      <c r="H31" s="79">
        <f t="shared" si="1"/>
        <v>0.12</v>
      </c>
      <c r="I31" s="43">
        <f t="shared" si="2"/>
        <v>4167</v>
      </c>
      <c r="J31" s="80">
        <f t="shared" si="3"/>
        <v>1.4466138058406122E-2</v>
      </c>
      <c r="K31" s="64">
        <f t="shared" si="4"/>
        <v>336</v>
      </c>
      <c r="L31" s="13"/>
      <c r="M31" s="3"/>
      <c r="N31" s="37"/>
      <c r="P31" s="2"/>
      <c r="Q31" s="11"/>
      <c r="U31" s="3"/>
      <c r="V31" s="37"/>
      <c r="AC31" s="40"/>
    </row>
    <row r="32" spans="1:38">
      <c r="A32" s="101">
        <v>14</v>
      </c>
      <c r="B32" s="102" t="s">
        <v>106</v>
      </c>
      <c r="C32" s="64">
        <v>14142</v>
      </c>
      <c r="D32" s="64">
        <v>15669</v>
      </c>
      <c r="E32" s="115">
        <v>15834</v>
      </c>
      <c r="F32" s="116">
        <f>E32/'4a_İl'!E15</f>
        <v>0.10424374893017499</v>
      </c>
      <c r="G32" s="79">
        <f t="shared" si="0"/>
        <v>4.5078888054094664E-3</v>
      </c>
      <c r="H32" s="79">
        <f t="shared" si="1"/>
        <v>0.11964361476453118</v>
      </c>
      <c r="I32" s="43">
        <f t="shared" si="2"/>
        <v>1692</v>
      </c>
      <c r="J32" s="80">
        <f t="shared" si="3"/>
        <v>5.8739394276033493E-3</v>
      </c>
      <c r="K32" s="64">
        <f t="shared" si="4"/>
        <v>165</v>
      </c>
      <c r="L32" s="13"/>
      <c r="M32" s="3"/>
      <c r="N32" s="37"/>
      <c r="P32" s="3"/>
      <c r="Q32" s="11"/>
      <c r="U32" s="2"/>
      <c r="V32" s="37"/>
      <c r="AC32" s="40"/>
    </row>
    <row r="33" spans="1:30">
      <c r="A33" s="101">
        <v>42</v>
      </c>
      <c r="B33" s="102" t="s">
        <v>134</v>
      </c>
      <c r="C33" s="64">
        <v>42704</v>
      </c>
      <c r="D33" s="64">
        <v>46289</v>
      </c>
      <c r="E33" s="115">
        <v>47713</v>
      </c>
      <c r="F33" s="116">
        <f>E33/'4a_İl'!E43</f>
        <v>0.3838906410916581</v>
      </c>
      <c r="G33" s="79">
        <f t="shared" si="0"/>
        <v>1.3583737436686994E-2</v>
      </c>
      <c r="H33" s="79">
        <f t="shared" si="1"/>
        <v>0.11729580367178719</v>
      </c>
      <c r="I33" s="43">
        <f t="shared" si="2"/>
        <v>5009</v>
      </c>
      <c r="J33" s="80">
        <f t="shared" si="3"/>
        <v>1.7389221390582257E-2</v>
      </c>
      <c r="K33" s="64">
        <f t="shared" si="4"/>
        <v>1424</v>
      </c>
      <c r="L33" s="13"/>
      <c r="M33" s="3"/>
      <c r="N33" s="37"/>
      <c r="P33" s="3"/>
      <c r="Q33" s="11"/>
      <c r="U33" s="3"/>
      <c r="V33" s="7"/>
      <c r="AC33" s="3"/>
      <c r="AD33" s="7"/>
    </row>
    <row r="34" spans="1:30">
      <c r="A34" s="101">
        <v>45</v>
      </c>
      <c r="B34" s="102" t="s">
        <v>137</v>
      </c>
      <c r="C34" s="64">
        <v>49509</v>
      </c>
      <c r="D34" s="64">
        <v>54882</v>
      </c>
      <c r="E34" s="115">
        <v>55188</v>
      </c>
      <c r="F34" s="116">
        <f>E34/'4a_İl'!E46</f>
        <v>0.48811292719167904</v>
      </c>
      <c r="G34" s="79">
        <f t="shared" ref="G34:G65" si="5">E34/$E$83</f>
        <v>1.5711845862886046E-2</v>
      </c>
      <c r="H34" s="79">
        <f t="shared" ref="H34:H65" si="6">(E34-C34)/C34</f>
        <v>0.11470641701508817</v>
      </c>
      <c r="I34" s="43">
        <f t="shared" ref="I34:I65" si="7">E34-C34</f>
        <v>5679</v>
      </c>
      <c r="J34" s="80">
        <f t="shared" ref="J34:J65" si="8">I34/$I$83</f>
        <v>1.9715190312860179E-2</v>
      </c>
      <c r="K34" s="64">
        <f t="shared" ref="K34:K65" si="9">E34-D34</f>
        <v>306</v>
      </c>
      <c r="L34" s="13"/>
      <c r="M34" s="3"/>
      <c r="N34" s="37"/>
      <c r="P34" s="3"/>
      <c r="Q34" s="11"/>
      <c r="U34" s="3"/>
      <c r="V34" s="7"/>
    </row>
    <row r="35" spans="1:30">
      <c r="A35" s="101">
        <v>51</v>
      </c>
      <c r="B35" s="102" t="s">
        <v>143</v>
      </c>
      <c r="C35" s="64">
        <v>6186</v>
      </c>
      <c r="D35" s="64">
        <v>6956</v>
      </c>
      <c r="E35" s="115">
        <v>6886</v>
      </c>
      <c r="F35" s="116">
        <f>E35/'4a_İl'!E52</f>
        <v>0.15584474369129794</v>
      </c>
      <c r="G35" s="79">
        <f t="shared" si="5"/>
        <v>1.960422023117948E-3</v>
      </c>
      <c r="H35" s="79">
        <f t="shared" si="6"/>
        <v>0.11315874555447786</v>
      </c>
      <c r="I35" s="43">
        <f t="shared" si="7"/>
        <v>700</v>
      </c>
      <c r="J35" s="80">
        <f t="shared" si="8"/>
        <v>2.4301167844694707E-3</v>
      </c>
      <c r="K35" s="64">
        <f t="shared" si="9"/>
        <v>-70</v>
      </c>
      <c r="L35" s="13"/>
      <c r="M35" s="3"/>
      <c r="N35" s="37"/>
      <c r="P35" s="3"/>
      <c r="Q35" s="11"/>
      <c r="U35" s="6"/>
    </row>
    <row r="36" spans="1:30">
      <c r="A36" s="101">
        <v>53</v>
      </c>
      <c r="B36" s="102" t="s">
        <v>145</v>
      </c>
      <c r="C36" s="64">
        <v>9210</v>
      </c>
      <c r="D36" s="64">
        <v>10090</v>
      </c>
      <c r="E36" s="115">
        <v>10244</v>
      </c>
      <c r="F36" s="116">
        <f>E36/'4a_İl'!E54</f>
        <v>0.18467640165855417</v>
      </c>
      <c r="G36" s="79">
        <f t="shared" si="5"/>
        <v>2.9164338084258288E-3</v>
      </c>
      <c r="H36" s="79">
        <f t="shared" si="6"/>
        <v>0.11226927252985885</v>
      </c>
      <c r="I36" s="43">
        <f t="shared" si="7"/>
        <v>1034</v>
      </c>
      <c r="J36" s="80">
        <f t="shared" si="8"/>
        <v>3.5896296502020467E-3</v>
      </c>
      <c r="K36" s="64">
        <f t="shared" si="9"/>
        <v>154</v>
      </c>
      <c r="L36" s="13"/>
      <c r="M36" s="3"/>
      <c r="N36" s="37"/>
      <c r="P36" s="2"/>
      <c r="Q36" s="11"/>
    </row>
    <row r="37" spans="1:30">
      <c r="A37" s="101">
        <v>46</v>
      </c>
      <c r="B37" s="102" t="s">
        <v>138</v>
      </c>
      <c r="C37" s="64">
        <v>17788</v>
      </c>
      <c r="D37" s="64">
        <v>19103</v>
      </c>
      <c r="E37" s="115">
        <v>19776</v>
      </c>
      <c r="F37" s="116">
        <f>E37/'4a_İl'!E47</f>
        <v>0.50543103227950004</v>
      </c>
      <c r="G37" s="79">
        <f t="shared" si="5"/>
        <v>5.6301635099013266E-3</v>
      </c>
      <c r="H37" s="79">
        <f t="shared" si="6"/>
        <v>0.11176073757589386</v>
      </c>
      <c r="I37" s="43">
        <f t="shared" si="7"/>
        <v>1988</v>
      </c>
      <c r="J37" s="80">
        <f t="shared" si="8"/>
        <v>6.9015316678932969E-3</v>
      </c>
      <c r="K37" s="64">
        <f t="shared" si="9"/>
        <v>673</v>
      </c>
      <c r="L37" s="13"/>
      <c r="M37" s="3"/>
      <c r="N37" s="37"/>
      <c r="P37" s="2"/>
      <c r="Q37" s="11"/>
    </row>
    <row r="38" spans="1:30">
      <c r="A38" s="101">
        <v>32</v>
      </c>
      <c r="B38" s="102" t="s">
        <v>124</v>
      </c>
      <c r="C38" s="64">
        <v>12513</v>
      </c>
      <c r="D38" s="64">
        <v>13750</v>
      </c>
      <c r="E38" s="115">
        <v>13911</v>
      </c>
      <c r="F38" s="116">
        <f>E38/'4a_İl'!E33</f>
        <v>0.19452407254625034</v>
      </c>
      <c r="G38" s="79">
        <f t="shared" si="5"/>
        <v>3.9604168985759181E-3</v>
      </c>
      <c r="H38" s="79">
        <f t="shared" si="6"/>
        <v>0.11172380724046992</v>
      </c>
      <c r="I38" s="43">
        <f t="shared" si="7"/>
        <v>1398</v>
      </c>
      <c r="J38" s="80">
        <f t="shared" si="8"/>
        <v>4.8532903781261716E-3</v>
      </c>
      <c r="K38" s="64">
        <f t="shared" si="9"/>
        <v>161</v>
      </c>
      <c r="L38" s="13"/>
      <c r="M38" s="3"/>
      <c r="N38" s="37"/>
      <c r="P38" s="3"/>
      <c r="Q38" s="11"/>
    </row>
    <row r="39" spans="1:30">
      <c r="A39" s="101">
        <v>54</v>
      </c>
      <c r="B39" s="102" t="s">
        <v>146</v>
      </c>
      <c r="C39" s="64">
        <v>37193</v>
      </c>
      <c r="D39" s="64">
        <v>40870</v>
      </c>
      <c r="E39" s="115">
        <v>41330</v>
      </c>
      <c r="F39" s="116">
        <f>E39/'4a_İl'!E55</f>
        <v>0.61477360623549715</v>
      </c>
      <c r="G39" s="79">
        <f t="shared" si="5"/>
        <v>1.1766517893619632E-2</v>
      </c>
      <c r="H39" s="79">
        <f t="shared" si="6"/>
        <v>0.11123060791009061</v>
      </c>
      <c r="I39" s="43">
        <f t="shared" si="7"/>
        <v>4137</v>
      </c>
      <c r="J39" s="80">
        <f t="shared" si="8"/>
        <v>1.4361990196214572E-2</v>
      </c>
      <c r="K39" s="64">
        <f t="shared" si="9"/>
        <v>460</v>
      </c>
      <c r="L39" s="13"/>
      <c r="M39" s="3"/>
      <c r="N39" s="37"/>
      <c r="P39" s="3"/>
      <c r="Q39" s="11"/>
    </row>
    <row r="40" spans="1:30">
      <c r="A40" s="101">
        <v>22</v>
      </c>
      <c r="B40" s="102" t="s">
        <v>114</v>
      </c>
      <c r="C40" s="64">
        <v>17364</v>
      </c>
      <c r="D40" s="64">
        <v>19170</v>
      </c>
      <c r="E40" s="115">
        <v>19284</v>
      </c>
      <c r="F40" s="116">
        <f>E40/'4a_İl'!E23</f>
        <v>1.7497600023228508E-2</v>
      </c>
      <c r="G40" s="79">
        <f t="shared" si="5"/>
        <v>5.4900926944244132E-3</v>
      </c>
      <c r="H40" s="79">
        <f t="shared" si="6"/>
        <v>0.11057360055286801</v>
      </c>
      <c r="I40" s="43">
        <f t="shared" si="7"/>
        <v>1920</v>
      </c>
      <c r="J40" s="80">
        <f t="shared" si="8"/>
        <v>6.6654631802591201E-3</v>
      </c>
      <c r="K40" s="64">
        <f t="shared" si="9"/>
        <v>114</v>
      </c>
      <c r="L40" s="13"/>
      <c r="M40" s="3"/>
    </row>
    <row r="41" spans="1:30">
      <c r="A41" s="101">
        <v>41</v>
      </c>
      <c r="B41" s="102" t="s">
        <v>133</v>
      </c>
      <c r="C41" s="64">
        <v>94009</v>
      </c>
      <c r="D41" s="64">
        <v>103677</v>
      </c>
      <c r="E41" s="115">
        <v>104273</v>
      </c>
      <c r="F41" s="116">
        <f>E41/'4a_İl'!E42</f>
        <v>1.2171898163820374</v>
      </c>
      <c r="G41" s="79">
        <f t="shared" si="5"/>
        <v>2.9686187280943622E-2</v>
      </c>
      <c r="H41" s="79">
        <f t="shared" si="6"/>
        <v>0.10918103585826888</v>
      </c>
      <c r="I41" s="43">
        <f t="shared" si="7"/>
        <v>10264</v>
      </c>
      <c r="J41" s="80">
        <f t="shared" si="8"/>
        <v>3.563245525113521E-2</v>
      </c>
      <c r="K41" s="64">
        <f t="shared" si="9"/>
        <v>596</v>
      </c>
      <c r="L41" s="13"/>
      <c r="M41" s="3"/>
    </row>
    <row r="42" spans="1:30">
      <c r="A42" s="101">
        <v>77</v>
      </c>
      <c r="B42" s="102" t="s">
        <v>169</v>
      </c>
      <c r="C42" s="64">
        <v>10135</v>
      </c>
      <c r="D42" s="64">
        <v>11276</v>
      </c>
      <c r="E42" s="115">
        <v>11241</v>
      </c>
      <c r="F42" s="116">
        <f>E42/'4a_İl'!E78</f>
        <v>0.96655202063628542</v>
      </c>
      <c r="G42" s="79">
        <f t="shared" si="5"/>
        <v>3.200276497512177E-3</v>
      </c>
      <c r="H42" s="79">
        <f t="shared" si="6"/>
        <v>0.1091267883571781</v>
      </c>
      <c r="I42" s="43">
        <f t="shared" si="7"/>
        <v>1106</v>
      </c>
      <c r="J42" s="80">
        <f t="shared" si="8"/>
        <v>3.839584519461764E-3</v>
      </c>
      <c r="K42" s="64">
        <f t="shared" si="9"/>
        <v>-35</v>
      </c>
      <c r="L42" s="13"/>
      <c r="M42" s="3"/>
    </row>
    <row r="43" spans="1:30">
      <c r="A43" s="101">
        <v>66</v>
      </c>
      <c r="B43" s="102" t="s">
        <v>158</v>
      </c>
      <c r="C43" s="64">
        <v>5051</v>
      </c>
      <c r="D43" s="64">
        <v>5333</v>
      </c>
      <c r="E43" s="115">
        <v>5585</v>
      </c>
      <c r="F43" s="116">
        <f>E43/'4a_İl'!E67</f>
        <v>3.8118443593576169E-2</v>
      </c>
      <c r="G43" s="79">
        <f t="shared" si="5"/>
        <v>1.5900315130865145E-3</v>
      </c>
      <c r="H43" s="79">
        <f t="shared" si="6"/>
        <v>0.10572163927935062</v>
      </c>
      <c r="I43" s="43">
        <f t="shared" si="7"/>
        <v>534</v>
      </c>
      <c r="J43" s="80">
        <f t="shared" si="8"/>
        <v>1.8538319470095678E-3</v>
      </c>
      <c r="K43" s="64">
        <f t="shared" si="9"/>
        <v>252</v>
      </c>
      <c r="L43" s="13"/>
      <c r="M43" s="3"/>
    </row>
    <row r="44" spans="1:30">
      <c r="A44" s="101">
        <v>26</v>
      </c>
      <c r="B44" s="102" t="s">
        <v>118</v>
      </c>
      <c r="C44" s="64">
        <v>41397</v>
      </c>
      <c r="D44" s="64">
        <v>45092</v>
      </c>
      <c r="E44" s="115">
        <v>45717</v>
      </c>
      <c r="F44" s="116">
        <f>E44/'4a_İl'!E27</f>
        <v>0.82275132275132279</v>
      </c>
      <c r="G44" s="79">
        <f t="shared" si="5"/>
        <v>1.3015482664955448E-2</v>
      </c>
      <c r="H44" s="79">
        <f t="shared" si="6"/>
        <v>0.10435538807159939</v>
      </c>
      <c r="I44" s="43">
        <f t="shared" si="7"/>
        <v>4320</v>
      </c>
      <c r="J44" s="80">
        <f t="shared" si="8"/>
        <v>1.4997292155583019E-2</v>
      </c>
      <c r="K44" s="64">
        <f t="shared" si="9"/>
        <v>625</v>
      </c>
      <c r="L44" s="13"/>
      <c r="M44" s="3"/>
    </row>
    <row r="45" spans="1:30">
      <c r="A45" s="101">
        <v>38</v>
      </c>
      <c r="B45" s="102" t="s">
        <v>130</v>
      </c>
      <c r="C45" s="64">
        <v>36648</v>
      </c>
      <c r="D45" s="64">
        <v>40284</v>
      </c>
      <c r="E45" s="115">
        <v>40406</v>
      </c>
      <c r="F45" s="116">
        <f>E45/'4a_İl'!E39</f>
        <v>0.25163476029743298</v>
      </c>
      <c r="G45" s="79">
        <f t="shared" si="5"/>
        <v>1.1503458069431281E-2</v>
      </c>
      <c r="H45" s="79">
        <f t="shared" si="6"/>
        <v>0.10254311285745471</v>
      </c>
      <c r="I45" s="43">
        <f t="shared" si="7"/>
        <v>3758</v>
      </c>
      <c r="J45" s="80">
        <f t="shared" si="8"/>
        <v>1.3046255537194674E-2</v>
      </c>
      <c r="K45" s="64">
        <f t="shared" si="9"/>
        <v>122</v>
      </c>
      <c r="L45" s="13"/>
      <c r="M45" s="3"/>
    </row>
    <row r="46" spans="1:30">
      <c r="A46" s="101">
        <v>27</v>
      </c>
      <c r="B46" s="102" t="s">
        <v>119</v>
      </c>
      <c r="C46" s="64">
        <v>37016</v>
      </c>
      <c r="D46" s="64">
        <v>40361</v>
      </c>
      <c r="E46" s="115">
        <v>40769</v>
      </c>
      <c r="F46" s="116">
        <f>E46/'4a_İl'!E28</f>
        <v>0.17273170215019595</v>
      </c>
      <c r="G46" s="79">
        <f t="shared" si="5"/>
        <v>1.1606803000362419E-2</v>
      </c>
      <c r="H46" s="79">
        <f t="shared" si="6"/>
        <v>0.10138858871839204</v>
      </c>
      <c r="I46" s="43">
        <f t="shared" si="7"/>
        <v>3753</v>
      </c>
      <c r="J46" s="80">
        <f t="shared" si="8"/>
        <v>1.3028897560162749E-2</v>
      </c>
      <c r="K46" s="64">
        <f t="shared" si="9"/>
        <v>408</v>
      </c>
      <c r="L46" s="13"/>
      <c r="M46" s="3"/>
    </row>
    <row r="47" spans="1:30">
      <c r="A47" s="101">
        <v>7</v>
      </c>
      <c r="B47" s="102" t="s">
        <v>99</v>
      </c>
      <c r="C47" s="64">
        <v>117528</v>
      </c>
      <c r="D47" s="64">
        <v>128487</v>
      </c>
      <c r="E47" s="115">
        <v>129420</v>
      </c>
      <c r="F47" s="116">
        <f>E47/'4a_İl'!E8</f>
        <v>6.0524715895805077</v>
      </c>
      <c r="G47" s="79">
        <f t="shared" si="5"/>
        <v>3.6845457193134597E-2</v>
      </c>
      <c r="H47" s="79">
        <f t="shared" si="6"/>
        <v>0.10118439861139474</v>
      </c>
      <c r="I47" s="43">
        <f t="shared" si="7"/>
        <v>11892</v>
      </c>
      <c r="J47" s="80">
        <f t="shared" si="8"/>
        <v>4.1284212572729927E-2</v>
      </c>
      <c r="K47" s="64">
        <f t="shared" si="9"/>
        <v>933</v>
      </c>
      <c r="L47" s="13"/>
      <c r="M47" s="3"/>
    </row>
    <row r="48" spans="1:30">
      <c r="A48" s="101">
        <v>61</v>
      </c>
      <c r="B48" s="102" t="s">
        <v>153</v>
      </c>
      <c r="C48" s="64">
        <v>25435</v>
      </c>
      <c r="D48" s="64">
        <v>27720</v>
      </c>
      <c r="E48" s="115">
        <v>28008</v>
      </c>
      <c r="F48" s="116">
        <f>E48/'4a_İl'!E62</f>
        <v>1.5952611493991</v>
      </c>
      <c r="G48" s="79">
        <f t="shared" si="5"/>
        <v>7.9737873981248156E-3</v>
      </c>
      <c r="H48" s="79">
        <f t="shared" si="6"/>
        <v>0.1011598191468449</v>
      </c>
      <c r="I48" s="43">
        <f t="shared" si="7"/>
        <v>2573</v>
      </c>
      <c r="J48" s="80">
        <f t="shared" si="8"/>
        <v>8.9324149806284982E-3</v>
      </c>
      <c r="K48" s="64">
        <f t="shared" si="9"/>
        <v>288</v>
      </c>
      <c r="L48" s="13"/>
      <c r="N48" s="37"/>
      <c r="P48" s="3"/>
      <c r="Q48" s="11"/>
    </row>
    <row r="49" spans="1:17">
      <c r="A49" s="101">
        <v>29</v>
      </c>
      <c r="B49" s="102" t="s">
        <v>121</v>
      </c>
      <c r="C49" s="64">
        <v>2251</v>
      </c>
      <c r="D49" s="64">
        <v>2486</v>
      </c>
      <c r="E49" s="115">
        <v>2475</v>
      </c>
      <c r="F49" s="116">
        <f>E49/'4a_İl'!E30</f>
        <v>0.21769724689946346</v>
      </c>
      <c r="G49" s="79">
        <f t="shared" si="5"/>
        <v>7.0462452907593968E-4</v>
      </c>
      <c r="H49" s="79">
        <f t="shared" si="6"/>
        <v>9.9511328298533985E-2</v>
      </c>
      <c r="I49" s="43">
        <f t="shared" si="7"/>
        <v>224</v>
      </c>
      <c r="J49" s="80">
        <f t="shared" si="8"/>
        <v>7.776373710302307E-4</v>
      </c>
      <c r="K49" s="64">
        <f t="shared" si="9"/>
        <v>-11</v>
      </c>
      <c r="L49" s="13"/>
      <c r="N49" s="37"/>
      <c r="P49" s="3"/>
      <c r="Q49" s="11"/>
    </row>
    <row r="50" spans="1:17">
      <c r="A50" s="101">
        <v>44</v>
      </c>
      <c r="B50" s="102" t="s">
        <v>136</v>
      </c>
      <c r="C50" s="64">
        <v>16560</v>
      </c>
      <c r="D50" s="64">
        <v>18166</v>
      </c>
      <c r="E50" s="115">
        <v>18187</v>
      </c>
      <c r="F50" s="116">
        <f>E50/'4a_İl'!E45</f>
        <v>0.11348504608165531</v>
      </c>
      <c r="G50" s="79">
        <f t="shared" si="5"/>
        <v>5.1777803273956027E-3</v>
      </c>
      <c r="H50" s="79">
        <f t="shared" si="6"/>
        <v>9.8248792270531404E-2</v>
      </c>
      <c r="I50" s="43">
        <f t="shared" si="7"/>
        <v>1627</v>
      </c>
      <c r="J50" s="80">
        <f t="shared" si="8"/>
        <v>5.6482857261883268E-3</v>
      </c>
      <c r="K50" s="64">
        <f t="shared" si="9"/>
        <v>21</v>
      </c>
      <c r="L50" s="13"/>
      <c r="N50" s="37"/>
      <c r="P50" s="3"/>
      <c r="Q50" s="11"/>
    </row>
    <row r="51" spans="1:17">
      <c r="A51" s="101">
        <v>56</v>
      </c>
      <c r="B51" s="102" t="s">
        <v>148</v>
      </c>
      <c r="C51" s="64">
        <v>1909</v>
      </c>
      <c r="D51" s="64">
        <v>2059</v>
      </c>
      <c r="E51" s="115">
        <v>2094</v>
      </c>
      <c r="F51" s="116">
        <f>E51/'4a_İl'!E57</f>
        <v>6.1110138329539487E-2</v>
      </c>
      <c r="G51" s="79">
        <f t="shared" si="5"/>
        <v>5.9615505611515876E-4</v>
      </c>
      <c r="H51" s="79">
        <f t="shared" si="6"/>
        <v>9.6909376636982708E-2</v>
      </c>
      <c r="I51" s="43">
        <f t="shared" si="7"/>
        <v>185</v>
      </c>
      <c r="J51" s="80">
        <f t="shared" si="8"/>
        <v>6.4224515018121724E-4</v>
      </c>
      <c r="K51" s="64">
        <f t="shared" si="9"/>
        <v>35</v>
      </c>
      <c r="L51" s="13"/>
      <c r="N51" s="37"/>
      <c r="P51" s="3"/>
      <c r="Q51" s="11"/>
    </row>
    <row r="52" spans="1:17">
      <c r="A52" s="101">
        <v>76</v>
      </c>
      <c r="B52" s="102" t="s">
        <v>168</v>
      </c>
      <c r="C52" s="64">
        <v>2370</v>
      </c>
      <c r="D52" s="64">
        <v>2504</v>
      </c>
      <c r="E52" s="115">
        <v>2582</v>
      </c>
      <c r="F52" s="116">
        <f>E52/'4a_İl'!E77</f>
        <v>0.25286455782979139</v>
      </c>
      <c r="G52" s="79">
        <f t="shared" si="5"/>
        <v>7.3508708447437426E-4</v>
      </c>
      <c r="H52" s="79">
        <f t="shared" si="6"/>
        <v>8.9451476793248941E-2</v>
      </c>
      <c r="I52" s="43">
        <f t="shared" si="7"/>
        <v>212</v>
      </c>
      <c r="J52" s="80">
        <f t="shared" si="8"/>
        <v>7.3597822615361112E-4</v>
      </c>
      <c r="K52" s="64">
        <f t="shared" si="9"/>
        <v>78</v>
      </c>
      <c r="L52" s="13"/>
      <c r="N52" s="37"/>
      <c r="P52" s="3"/>
      <c r="Q52" s="11"/>
    </row>
    <row r="53" spans="1:17">
      <c r="A53" s="101">
        <v>33</v>
      </c>
      <c r="B53" s="102" t="s">
        <v>125</v>
      </c>
      <c r="C53" s="64">
        <v>47437</v>
      </c>
      <c r="D53" s="64">
        <v>51904</v>
      </c>
      <c r="E53" s="115">
        <v>51653</v>
      </c>
      <c r="F53" s="116">
        <f>E53/'4a_İl'!E34</f>
        <v>1.3140729162532602E-2</v>
      </c>
      <c r="G53" s="79">
        <f t="shared" si="5"/>
        <v>1.4705442747620007E-2</v>
      </c>
      <c r="H53" s="79">
        <f t="shared" si="6"/>
        <v>8.8875772076649026E-2</v>
      </c>
      <c r="I53" s="43">
        <f t="shared" si="7"/>
        <v>4216</v>
      </c>
      <c r="J53" s="80">
        <f t="shared" si="8"/>
        <v>1.4636246233318984E-2</v>
      </c>
      <c r="K53" s="64">
        <f t="shared" si="9"/>
        <v>-251</v>
      </c>
      <c r="L53" s="13"/>
      <c r="N53" s="37"/>
      <c r="P53" s="3"/>
      <c r="Q53" s="11"/>
    </row>
    <row r="54" spans="1:17">
      <c r="A54" s="101">
        <v>1</v>
      </c>
      <c r="B54" s="102" t="s">
        <v>93</v>
      </c>
      <c r="C54" s="64">
        <v>62182</v>
      </c>
      <c r="D54" s="64">
        <v>67083</v>
      </c>
      <c r="E54" s="115">
        <v>67648</v>
      </c>
      <c r="F54" s="116">
        <f>E54/'4a_İl'!E2</f>
        <v>10.636477987421383</v>
      </c>
      <c r="G54" s="79">
        <f t="shared" si="5"/>
        <v>1.9259167734516837E-2</v>
      </c>
      <c r="H54" s="79">
        <f t="shared" si="6"/>
        <v>8.7903251744877939E-2</v>
      </c>
      <c r="I54" s="43">
        <f t="shared" si="7"/>
        <v>5466</v>
      </c>
      <c r="J54" s="80">
        <f t="shared" si="8"/>
        <v>1.8975740491300182E-2</v>
      </c>
      <c r="K54" s="64">
        <f t="shared" si="9"/>
        <v>565</v>
      </c>
      <c r="L54" s="13"/>
      <c r="N54" s="37"/>
      <c r="P54" s="3"/>
      <c r="Q54" s="11"/>
    </row>
    <row r="55" spans="1:17">
      <c r="A55" s="101">
        <v>39</v>
      </c>
      <c r="B55" s="102" t="s">
        <v>131</v>
      </c>
      <c r="C55" s="64">
        <v>17061</v>
      </c>
      <c r="D55" s="64">
        <v>18428</v>
      </c>
      <c r="E55" s="115">
        <v>18543</v>
      </c>
      <c r="F55" s="116">
        <f>E55/'4a_İl'!E40</f>
        <v>0.22117391667362446</v>
      </c>
      <c r="G55" s="79">
        <f t="shared" si="5"/>
        <v>5.2791323808707678E-3</v>
      </c>
      <c r="H55" s="79">
        <f t="shared" si="6"/>
        <v>8.6864779321259009E-2</v>
      </c>
      <c r="I55" s="43">
        <f t="shared" si="7"/>
        <v>1482</v>
      </c>
      <c r="J55" s="80">
        <f t="shared" si="8"/>
        <v>5.1449043922625086E-3</v>
      </c>
      <c r="K55" s="64">
        <f t="shared" si="9"/>
        <v>115</v>
      </c>
      <c r="L55" s="13"/>
      <c r="N55" s="37"/>
      <c r="P55" s="3"/>
      <c r="Q55" s="11"/>
    </row>
    <row r="56" spans="1:17">
      <c r="A56" s="101">
        <v>52</v>
      </c>
      <c r="B56" s="102" t="s">
        <v>144</v>
      </c>
      <c r="C56" s="64">
        <v>20463</v>
      </c>
      <c r="D56" s="64">
        <v>22186</v>
      </c>
      <c r="E56" s="115">
        <v>22183</v>
      </c>
      <c r="F56" s="116">
        <f>E56/'4a_İl'!E53</f>
        <v>0.6095905468535312</v>
      </c>
      <c r="G56" s="79">
        <f t="shared" si="5"/>
        <v>6.3154286579763927E-3</v>
      </c>
      <c r="H56" s="79">
        <f t="shared" si="6"/>
        <v>8.4054146508332109E-2</v>
      </c>
      <c r="I56" s="43">
        <f t="shared" si="7"/>
        <v>1720</v>
      </c>
      <c r="J56" s="80">
        <f t="shared" si="8"/>
        <v>5.9711440989821283E-3</v>
      </c>
      <c r="K56" s="64">
        <f t="shared" si="9"/>
        <v>-3</v>
      </c>
      <c r="L56" s="13"/>
      <c r="N56" s="37"/>
      <c r="P56" s="3"/>
      <c r="Q56" s="11"/>
    </row>
    <row r="57" spans="1:17">
      <c r="A57" s="101">
        <v>3</v>
      </c>
      <c r="B57" s="102" t="s">
        <v>95</v>
      </c>
      <c r="C57" s="64">
        <v>14554</v>
      </c>
      <c r="D57" s="64">
        <v>15675</v>
      </c>
      <c r="E57" s="115">
        <v>15771</v>
      </c>
      <c r="F57" s="116">
        <f>E57/'4a_İl'!E4</f>
        <v>0.48409969918349804</v>
      </c>
      <c r="G57" s="79">
        <f t="shared" si="5"/>
        <v>4.4899529083057155E-3</v>
      </c>
      <c r="H57" s="79">
        <f t="shared" si="6"/>
        <v>8.3619623471210658E-2</v>
      </c>
      <c r="I57" s="43">
        <f t="shared" si="7"/>
        <v>1217</v>
      </c>
      <c r="J57" s="80">
        <f t="shared" si="8"/>
        <v>4.2249316095704943E-3</v>
      </c>
      <c r="K57" s="64">
        <f t="shared" si="9"/>
        <v>96</v>
      </c>
      <c r="L57" s="13"/>
      <c r="N57" s="37"/>
      <c r="P57" s="3"/>
      <c r="Q57" s="11"/>
    </row>
    <row r="58" spans="1:17">
      <c r="A58" s="101">
        <v>80</v>
      </c>
      <c r="B58" s="102" t="s">
        <v>172</v>
      </c>
      <c r="C58" s="64">
        <v>9237</v>
      </c>
      <c r="D58" s="64">
        <v>9819</v>
      </c>
      <c r="E58" s="115">
        <v>10003</v>
      </c>
      <c r="F58" s="116">
        <f>E58/'4a_İl'!E81</f>
        <v>0.59577129243597382</v>
      </c>
      <c r="G58" s="79">
        <f t="shared" si="5"/>
        <v>2.847821884584495E-3</v>
      </c>
      <c r="H58" s="79">
        <f t="shared" si="6"/>
        <v>8.292735736711053E-2</v>
      </c>
      <c r="I58" s="43">
        <f t="shared" si="7"/>
        <v>766</v>
      </c>
      <c r="J58" s="80">
        <f t="shared" si="8"/>
        <v>2.6592420812908781E-3</v>
      </c>
      <c r="K58" s="64">
        <f t="shared" si="9"/>
        <v>184</v>
      </c>
      <c r="L58" s="13"/>
      <c r="N58" s="37"/>
      <c r="P58" s="3"/>
      <c r="Q58" s="11"/>
    </row>
    <row r="59" spans="1:17">
      <c r="A59" s="101">
        <v>59</v>
      </c>
      <c r="B59" s="102" t="s">
        <v>151</v>
      </c>
      <c r="C59" s="64">
        <v>65482</v>
      </c>
      <c r="D59" s="64">
        <v>70732</v>
      </c>
      <c r="E59" s="115">
        <v>70902</v>
      </c>
      <c r="F59" s="116">
        <f>E59/'4a_İl'!E60</f>
        <v>1.4361062161997935</v>
      </c>
      <c r="G59" s="79">
        <f t="shared" si="5"/>
        <v>2.0185571054764557E-2</v>
      </c>
      <c r="H59" s="79">
        <f t="shared" si="6"/>
        <v>8.2770837787483578E-2</v>
      </c>
      <c r="I59" s="43">
        <f t="shared" si="7"/>
        <v>5420</v>
      </c>
      <c r="J59" s="80">
        <f t="shared" si="8"/>
        <v>1.8816047102606474E-2</v>
      </c>
      <c r="K59" s="64">
        <f t="shared" si="9"/>
        <v>170</v>
      </c>
      <c r="L59" s="13"/>
      <c r="N59" s="37"/>
      <c r="P59" s="3"/>
      <c r="Q59" s="11"/>
    </row>
    <row r="60" spans="1:17">
      <c r="A60" s="101">
        <v>24</v>
      </c>
      <c r="B60" s="102" t="s">
        <v>116</v>
      </c>
      <c r="C60" s="64">
        <v>4358</v>
      </c>
      <c r="D60" s="64">
        <v>4676</v>
      </c>
      <c r="E60" s="115">
        <v>4718</v>
      </c>
      <c r="F60" s="116">
        <f>E60/'4a_İl'!E25</f>
        <v>4.209230330011509E-2</v>
      </c>
      <c r="G60" s="79">
        <f t="shared" si="5"/>
        <v>1.3431994053253672E-3</v>
      </c>
      <c r="H60" s="79">
        <f t="shared" si="6"/>
        <v>8.2606700321248283E-2</v>
      </c>
      <c r="I60" s="43">
        <f t="shared" si="7"/>
        <v>360</v>
      </c>
      <c r="J60" s="80">
        <f t="shared" si="8"/>
        <v>1.249774346298585E-3</v>
      </c>
      <c r="K60" s="64">
        <f t="shared" si="9"/>
        <v>42</v>
      </c>
      <c r="L60" s="13"/>
      <c r="N60" s="37"/>
      <c r="P60" s="2"/>
      <c r="Q60" s="11"/>
    </row>
    <row r="61" spans="1:17">
      <c r="A61" s="101">
        <v>9</v>
      </c>
      <c r="B61" s="102" t="s">
        <v>101</v>
      </c>
      <c r="C61" s="64">
        <v>36040</v>
      </c>
      <c r="D61" s="64">
        <v>38602</v>
      </c>
      <c r="E61" s="115">
        <v>38996</v>
      </c>
      <c r="F61" s="116">
        <f>E61/'4a_İl'!E10</f>
        <v>2.2379340028694403</v>
      </c>
      <c r="G61" s="79">
        <f t="shared" si="5"/>
        <v>1.1102035610442564E-2</v>
      </c>
      <c r="H61" s="79">
        <f t="shared" si="6"/>
        <v>8.2019977802441732E-2</v>
      </c>
      <c r="I61" s="43">
        <f t="shared" si="7"/>
        <v>2956</v>
      </c>
      <c r="J61" s="80">
        <f t="shared" si="8"/>
        <v>1.0262036021273936E-2</v>
      </c>
      <c r="K61" s="64">
        <f t="shared" si="9"/>
        <v>394</v>
      </c>
      <c r="L61" s="13"/>
      <c r="N61" s="37"/>
      <c r="P61" s="2"/>
      <c r="Q61" s="11"/>
    </row>
    <row r="62" spans="1:17">
      <c r="A62" s="101">
        <v>37</v>
      </c>
      <c r="B62" s="102" t="s">
        <v>129</v>
      </c>
      <c r="C62" s="64">
        <v>9249</v>
      </c>
      <c r="D62" s="64">
        <v>9921</v>
      </c>
      <c r="E62" s="115">
        <v>10006</v>
      </c>
      <c r="F62" s="116">
        <f>E62/'4a_İl'!E38</f>
        <v>4.6491961713595389E-2</v>
      </c>
      <c r="G62" s="79">
        <f t="shared" si="5"/>
        <v>2.848675974922769E-3</v>
      </c>
      <c r="H62" s="79">
        <f t="shared" si="6"/>
        <v>8.1846686128230081E-2</v>
      </c>
      <c r="I62" s="43">
        <f t="shared" si="7"/>
        <v>757</v>
      </c>
      <c r="J62" s="80">
        <f t="shared" si="8"/>
        <v>2.6279977226334136E-3</v>
      </c>
      <c r="K62" s="64">
        <f t="shared" si="9"/>
        <v>85</v>
      </c>
      <c r="L62" s="13"/>
      <c r="N62" s="37"/>
      <c r="P62" s="2"/>
      <c r="Q62" s="11"/>
    </row>
    <row r="63" spans="1:17">
      <c r="A63" s="101">
        <v>11</v>
      </c>
      <c r="B63" s="102" t="s">
        <v>103</v>
      </c>
      <c r="C63" s="64">
        <v>9412</v>
      </c>
      <c r="D63" s="64">
        <v>10209</v>
      </c>
      <c r="E63" s="115">
        <v>10163</v>
      </c>
      <c r="F63" s="116">
        <f>E63/'4a_İl'!E12</f>
        <v>0.14883863975864797</v>
      </c>
      <c r="G63" s="79">
        <f t="shared" si="5"/>
        <v>2.8933733692924346E-3</v>
      </c>
      <c r="H63" s="79">
        <f t="shared" si="6"/>
        <v>7.9791755206119849E-2</v>
      </c>
      <c r="I63" s="43">
        <f t="shared" si="7"/>
        <v>751</v>
      </c>
      <c r="J63" s="80">
        <f t="shared" si="8"/>
        <v>2.6071681501951037E-3</v>
      </c>
      <c r="K63" s="64">
        <f t="shared" si="9"/>
        <v>-46</v>
      </c>
      <c r="L63" s="13"/>
    </row>
    <row r="64" spans="1:17">
      <c r="A64" s="101">
        <v>28</v>
      </c>
      <c r="B64" s="102" t="s">
        <v>120</v>
      </c>
      <c r="C64" s="64">
        <v>12695</v>
      </c>
      <c r="D64" s="64">
        <v>13618</v>
      </c>
      <c r="E64" s="115">
        <v>13693</v>
      </c>
      <c r="F64" s="116">
        <f>E64/'4a_İl'!E29</f>
        <v>8.5603185816365446E-2</v>
      </c>
      <c r="G64" s="79">
        <f t="shared" si="5"/>
        <v>3.8983530006613505E-3</v>
      </c>
      <c r="H64" s="79">
        <f t="shared" si="6"/>
        <v>7.8613627412367076E-2</v>
      </c>
      <c r="I64" s="43">
        <f t="shared" si="7"/>
        <v>998</v>
      </c>
      <c r="J64" s="80">
        <f t="shared" si="8"/>
        <v>3.4646522155721885E-3</v>
      </c>
      <c r="K64" s="64">
        <f t="shared" si="9"/>
        <v>75</v>
      </c>
      <c r="L64" s="13"/>
    </row>
    <row r="65" spans="1:30">
      <c r="A65" s="101">
        <v>64</v>
      </c>
      <c r="B65" s="102" t="s">
        <v>156</v>
      </c>
      <c r="C65" s="64">
        <v>14161</v>
      </c>
      <c r="D65" s="64">
        <v>15414</v>
      </c>
      <c r="E65" s="115">
        <v>15249</v>
      </c>
      <c r="F65" s="116">
        <f>E65/'4a_İl'!E65</f>
        <v>0.26335423035075906</v>
      </c>
      <c r="G65" s="79">
        <f t="shared" si="5"/>
        <v>4.3413411894460624E-3</v>
      </c>
      <c r="H65" s="79">
        <f t="shared" si="6"/>
        <v>7.6830732292917162E-2</v>
      </c>
      <c r="I65" s="43">
        <f t="shared" si="7"/>
        <v>1088</v>
      </c>
      <c r="J65" s="80">
        <f t="shared" si="8"/>
        <v>3.7770958021468345E-3</v>
      </c>
      <c r="K65" s="64">
        <f t="shared" si="9"/>
        <v>-165</v>
      </c>
      <c r="L65" s="13"/>
    </row>
    <row r="66" spans="1:30">
      <c r="A66" s="101">
        <v>16</v>
      </c>
      <c r="B66" s="102" t="s">
        <v>108</v>
      </c>
      <c r="C66" s="64">
        <v>170415</v>
      </c>
      <c r="D66" s="64">
        <v>194557</v>
      </c>
      <c r="E66" s="115">
        <v>183477</v>
      </c>
      <c r="F66" s="116">
        <f>E66/'4a_İl'!E17</f>
        <v>3.5144137759304308</v>
      </c>
      <c r="G66" s="79">
        <f t="shared" ref="G66:G82" si="10">E66/$E$83</f>
        <v>5.2235310998491394E-2</v>
      </c>
      <c r="H66" s="79">
        <f t="shared" ref="H66:H82" si="11">(E66-C66)/C66</f>
        <v>7.6648182378311766E-2</v>
      </c>
      <c r="I66" s="43">
        <f t="shared" ref="I66:I82" si="12">E66-C66</f>
        <v>13062</v>
      </c>
      <c r="J66" s="80">
        <f t="shared" ref="J66:J97" si="13">I66/$I$83</f>
        <v>4.5345979198200326E-2</v>
      </c>
      <c r="K66" s="64">
        <f t="shared" ref="K66:K82" si="14">E66-D66</f>
        <v>-11080</v>
      </c>
      <c r="L66" s="13"/>
    </row>
    <row r="67" spans="1:30">
      <c r="A67" s="101">
        <v>17</v>
      </c>
      <c r="B67" s="102" t="s">
        <v>109</v>
      </c>
      <c r="C67" s="64">
        <v>17299</v>
      </c>
      <c r="D67" s="64">
        <v>18269</v>
      </c>
      <c r="E67" s="115">
        <v>18616</v>
      </c>
      <c r="F67" s="116">
        <f>E67/'4a_İl'!E18</f>
        <v>0.33831894593366652</v>
      </c>
      <c r="G67" s="79">
        <f t="shared" si="10"/>
        <v>5.2999152457687652E-3</v>
      </c>
      <c r="H67" s="79">
        <f t="shared" si="11"/>
        <v>7.6131568298745594E-2</v>
      </c>
      <c r="I67" s="43">
        <f t="shared" si="12"/>
        <v>1317</v>
      </c>
      <c r="J67" s="80">
        <f t="shared" si="13"/>
        <v>4.5720911502089897E-3</v>
      </c>
      <c r="K67" s="64">
        <f t="shared" si="14"/>
        <v>347</v>
      </c>
      <c r="L67" s="13"/>
    </row>
    <row r="68" spans="1:30">
      <c r="A68" s="101">
        <v>20</v>
      </c>
      <c r="B68" s="102" t="s">
        <v>112</v>
      </c>
      <c r="C68" s="64">
        <v>55620</v>
      </c>
      <c r="D68" s="64">
        <v>59225</v>
      </c>
      <c r="E68" s="115">
        <v>59612</v>
      </c>
      <c r="F68" s="116">
        <f>E68/'4a_İl'!E21</f>
        <v>0.39399867812293454</v>
      </c>
      <c r="G68" s="79">
        <f t="shared" si="10"/>
        <v>1.6971344415060572E-2</v>
      </c>
      <c r="H68" s="79">
        <f t="shared" si="11"/>
        <v>7.1772743617403809E-2</v>
      </c>
      <c r="I68" s="43">
        <f t="shared" si="12"/>
        <v>3992</v>
      </c>
      <c r="J68" s="80">
        <f t="shared" si="13"/>
        <v>1.3858608862288754E-2</v>
      </c>
      <c r="K68" s="64">
        <f t="shared" si="14"/>
        <v>387</v>
      </c>
      <c r="L68" s="13"/>
      <c r="M68" s="26"/>
      <c r="U68" s="8"/>
      <c r="V68" s="26"/>
      <c r="AC68" s="26"/>
      <c r="AD68" s="26"/>
    </row>
    <row r="69" spans="1:30">
      <c r="A69" s="101">
        <v>34</v>
      </c>
      <c r="B69" s="102" t="s">
        <v>126</v>
      </c>
      <c r="C69" s="64">
        <v>1137869</v>
      </c>
      <c r="D69" s="64">
        <v>1209474</v>
      </c>
      <c r="E69" s="115">
        <v>1214798</v>
      </c>
      <c r="F69" s="116">
        <f>E69/'4a_İl'!E35</f>
        <v>2.6044761559686727</v>
      </c>
      <c r="G69" s="79">
        <f t="shared" si="10"/>
        <v>0.3458490782514721</v>
      </c>
      <c r="H69" s="79">
        <f t="shared" si="11"/>
        <v>6.7607958385367734E-2</v>
      </c>
      <c r="I69" s="43">
        <f t="shared" si="12"/>
        <v>76929</v>
      </c>
      <c r="J69" s="80">
        <f t="shared" si="13"/>
        <v>0.26706636301778847</v>
      </c>
      <c r="K69" s="64">
        <f t="shared" si="14"/>
        <v>5324</v>
      </c>
      <c r="L69" s="13"/>
      <c r="X69" s="7"/>
    </row>
    <row r="70" spans="1:30">
      <c r="A70" s="101">
        <v>35</v>
      </c>
      <c r="B70" s="102" t="s">
        <v>127</v>
      </c>
      <c r="C70" s="64">
        <v>241217</v>
      </c>
      <c r="D70" s="64">
        <v>255319</v>
      </c>
      <c r="E70" s="115">
        <v>256941</v>
      </c>
      <c r="F70" s="116">
        <f>E70/'4a_İl'!E36</f>
        <v>0.4140009570935293</v>
      </c>
      <c r="G70" s="79">
        <f t="shared" si="10"/>
        <v>7.3150275202141832E-2</v>
      </c>
      <c r="H70" s="79">
        <f t="shared" si="11"/>
        <v>6.5186118722975583E-2</v>
      </c>
      <c r="I70" s="43">
        <f t="shared" si="12"/>
        <v>15724</v>
      </c>
      <c r="J70" s="80">
        <f t="shared" si="13"/>
        <v>5.4587366169997084E-2</v>
      </c>
      <c r="K70" s="64">
        <f t="shared" si="14"/>
        <v>1622</v>
      </c>
      <c r="L70" s="13"/>
      <c r="X70" s="7"/>
    </row>
    <row r="71" spans="1:30">
      <c r="A71" s="101">
        <v>19</v>
      </c>
      <c r="B71" s="102" t="s">
        <v>111</v>
      </c>
      <c r="C71" s="64">
        <v>11658</v>
      </c>
      <c r="D71" s="64">
        <v>12244</v>
      </c>
      <c r="E71" s="115">
        <v>12413</v>
      </c>
      <c r="F71" s="116">
        <f>E71/'4a_İl'!E20</f>
        <v>2.7668618530596413E-2</v>
      </c>
      <c r="G71" s="79">
        <f t="shared" si="10"/>
        <v>3.5339411229978342E-3</v>
      </c>
      <c r="H71" s="79">
        <f t="shared" si="11"/>
        <v>6.476239492194201E-2</v>
      </c>
      <c r="I71" s="43">
        <f t="shared" si="12"/>
        <v>755</v>
      </c>
      <c r="J71" s="80">
        <f t="shared" si="13"/>
        <v>2.6210545318206433E-3</v>
      </c>
      <c r="K71" s="64">
        <f t="shared" si="14"/>
        <v>169</v>
      </c>
      <c r="L71" s="13"/>
      <c r="X71" s="7"/>
    </row>
    <row r="72" spans="1:30">
      <c r="A72" s="101">
        <v>70</v>
      </c>
      <c r="B72" s="102" t="s">
        <v>162</v>
      </c>
      <c r="C72" s="64">
        <v>11660</v>
      </c>
      <c r="D72" s="64">
        <v>12298</v>
      </c>
      <c r="E72" s="115">
        <v>12276</v>
      </c>
      <c r="F72" s="116">
        <f>E72/'4a_İl'!E71</f>
        <v>0.53165872672152448</v>
      </c>
      <c r="G72" s="79">
        <f t="shared" si="10"/>
        <v>3.4949376642166609E-3</v>
      </c>
      <c r="H72" s="79">
        <f t="shared" si="11"/>
        <v>5.2830188679245285E-2</v>
      </c>
      <c r="I72" s="43">
        <f t="shared" si="12"/>
        <v>616</v>
      </c>
      <c r="J72" s="80">
        <f t="shared" si="13"/>
        <v>2.1385027703331341E-3</v>
      </c>
      <c r="K72" s="64">
        <f t="shared" si="14"/>
        <v>-22</v>
      </c>
      <c r="L72" s="13"/>
      <c r="X72" s="7"/>
    </row>
    <row r="73" spans="1:30">
      <c r="A73" s="101">
        <v>81</v>
      </c>
      <c r="B73" s="102" t="s">
        <v>173</v>
      </c>
      <c r="C73" s="64">
        <v>19853</v>
      </c>
      <c r="D73" s="64">
        <v>20826</v>
      </c>
      <c r="E73" s="115">
        <v>20901</v>
      </c>
      <c r="F73" s="116">
        <f>E73/'4a_İl'!E82</f>
        <v>3.9169790104947526</v>
      </c>
      <c r="G73" s="79">
        <f t="shared" si="10"/>
        <v>5.9504473867540266E-3</v>
      </c>
      <c r="H73" s="79">
        <f t="shared" si="11"/>
        <v>5.2787991739283738E-2</v>
      </c>
      <c r="I73" s="43">
        <f t="shared" si="12"/>
        <v>1048</v>
      </c>
      <c r="J73" s="80">
        <f t="shared" si="13"/>
        <v>3.6382319858914362E-3</v>
      </c>
      <c r="K73" s="64">
        <f t="shared" si="14"/>
        <v>75</v>
      </c>
      <c r="L73" s="13"/>
      <c r="X73" s="7"/>
    </row>
    <row r="74" spans="1:30">
      <c r="A74" s="101">
        <v>74</v>
      </c>
      <c r="B74" s="102" t="s">
        <v>166</v>
      </c>
      <c r="C74" s="64">
        <v>6778</v>
      </c>
      <c r="D74" s="64">
        <v>6937</v>
      </c>
      <c r="E74" s="115">
        <v>7135</v>
      </c>
      <c r="F74" s="116">
        <f>E74/'4a_İl'!E75</f>
        <v>0.33420769122675537</v>
      </c>
      <c r="G74" s="79">
        <f t="shared" si="10"/>
        <v>2.0313115211946786E-3</v>
      </c>
      <c r="H74" s="79">
        <f t="shared" si="11"/>
        <v>5.2670404249041014E-2</v>
      </c>
      <c r="I74" s="43">
        <f t="shared" si="12"/>
        <v>357</v>
      </c>
      <c r="J74" s="80">
        <f t="shared" si="13"/>
        <v>1.2393595600794301E-3</v>
      </c>
      <c r="K74" s="64">
        <f t="shared" si="14"/>
        <v>198</v>
      </c>
      <c r="L74" s="13"/>
      <c r="X74" s="7"/>
    </row>
    <row r="75" spans="1:30">
      <c r="A75" s="101">
        <v>31</v>
      </c>
      <c r="B75" s="102" t="s">
        <v>123</v>
      </c>
      <c r="C75" s="64">
        <v>27231</v>
      </c>
      <c r="D75" s="64">
        <v>28165</v>
      </c>
      <c r="E75" s="115">
        <v>28603</v>
      </c>
      <c r="F75" s="116">
        <f>E75/'4a_İl'!E32</f>
        <v>0.58372278116773124</v>
      </c>
      <c r="G75" s="79">
        <f t="shared" si="10"/>
        <v>8.143181981882467E-3</v>
      </c>
      <c r="H75" s="79">
        <f t="shared" si="11"/>
        <v>5.0383753809995963E-2</v>
      </c>
      <c r="I75" s="43">
        <f t="shared" si="12"/>
        <v>1372</v>
      </c>
      <c r="J75" s="80">
        <f t="shared" si="13"/>
        <v>4.7630288975601624E-3</v>
      </c>
      <c r="K75" s="64">
        <f t="shared" si="14"/>
        <v>438</v>
      </c>
      <c r="L75" s="13"/>
      <c r="X75" s="7"/>
    </row>
    <row r="76" spans="1:30">
      <c r="A76" s="101">
        <v>43</v>
      </c>
      <c r="B76" s="102" t="s">
        <v>135</v>
      </c>
      <c r="C76" s="64">
        <v>14929</v>
      </c>
      <c r="D76" s="64">
        <v>15745</v>
      </c>
      <c r="E76" s="115">
        <v>15611</v>
      </c>
      <c r="F76" s="116">
        <f>E76/'4a_İl'!E44</f>
        <v>0.19924951179976771</v>
      </c>
      <c r="G76" s="79">
        <f t="shared" si="10"/>
        <v>4.4444014235977755E-3</v>
      </c>
      <c r="H76" s="79">
        <f t="shared" si="11"/>
        <v>4.5682899055529504E-2</v>
      </c>
      <c r="I76" s="43">
        <f t="shared" si="12"/>
        <v>682</v>
      </c>
      <c r="J76" s="80">
        <f t="shared" si="13"/>
        <v>2.3676280671545416E-3</v>
      </c>
      <c r="K76" s="64">
        <f t="shared" si="14"/>
        <v>-134</v>
      </c>
      <c r="L76" s="13"/>
      <c r="X76" s="7"/>
    </row>
    <row r="77" spans="1:30">
      <c r="A77" s="101">
        <v>73</v>
      </c>
      <c r="B77" s="102" t="s">
        <v>165</v>
      </c>
      <c r="C77" s="64">
        <v>2546</v>
      </c>
      <c r="D77" s="64">
        <v>2715</v>
      </c>
      <c r="E77" s="115">
        <v>2645</v>
      </c>
      <c r="F77" s="116">
        <f>E77/'4a_İl'!E74</f>
        <v>6.6128306415320762E-2</v>
      </c>
      <c r="G77" s="79">
        <f t="shared" si="10"/>
        <v>7.5302298157812553E-4</v>
      </c>
      <c r="H77" s="79">
        <f t="shared" si="11"/>
        <v>3.8884524744697564E-2</v>
      </c>
      <c r="I77" s="43">
        <f t="shared" si="12"/>
        <v>99</v>
      </c>
      <c r="J77" s="80">
        <f t="shared" si="13"/>
        <v>3.4368794523211086E-4</v>
      </c>
      <c r="K77" s="64">
        <f t="shared" si="14"/>
        <v>-70</v>
      </c>
      <c r="L77" s="13"/>
      <c r="X77" s="7"/>
    </row>
    <row r="78" spans="1:30">
      <c r="A78" s="101">
        <v>2</v>
      </c>
      <c r="B78" s="102" t="s">
        <v>94</v>
      </c>
      <c r="C78" s="64">
        <v>7573</v>
      </c>
      <c r="D78" s="64">
        <v>7641</v>
      </c>
      <c r="E78" s="115">
        <v>7843</v>
      </c>
      <c r="F78" s="116">
        <f>E78/'4a_İl'!E3</f>
        <v>0.1616813374837659</v>
      </c>
      <c r="G78" s="79">
        <f t="shared" si="10"/>
        <v>2.2328768410273111E-3</v>
      </c>
      <c r="H78" s="79">
        <f t="shared" si="11"/>
        <v>3.565297768387693E-2</v>
      </c>
      <c r="I78" s="43">
        <f t="shared" si="12"/>
        <v>270</v>
      </c>
      <c r="J78" s="80">
        <f t="shared" si="13"/>
        <v>9.3733075972393871E-4</v>
      </c>
      <c r="K78" s="64">
        <f t="shared" si="14"/>
        <v>202</v>
      </c>
      <c r="L78" s="13"/>
      <c r="X78" s="7"/>
    </row>
    <row r="79" spans="1:30">
      <c r="A79" s="101">
        <v>57</v>
      </c>
      <c r="B79" s="102" t="s">
        <v>149</v>
      </c>
      <c r="C79" s="64">
        <v>6145</v>
      </c>
      <c r="D79" s="64">
        <v>6101</v>
      </c>
      <c r="E79" s="115">
        <v>6317</v>
      </c>
      <c r="F79" s="116">
        <f>E79/'4a_İl'!E58</f>
        <v>2.3945535941047813E-2</v>
      </c>
      <c r="G79" s="79">
        <f t="shared" si="10"/>
        <v>1.7984295556253379E-3</v>
      </c>
      <c r="H79" s="79">
        <f t="shared" si="11"/>
        <v>2.7990235964198536E-2</v>
      </c>
      <c r="I79" s="43">
        <f t="shared" si="12"/>
        <v>172</v>
      </c>
      <c r="J79" s="80">
        <f t="shared" si="13"/>
        <v>5.9711440989821285E-4</v>
      </c>
      <c r="K79" s="64">
        <f t="shared" si="14"/>
        <v>216</v>
      </c>
      <c r="L79" s="13"/>
      <c r="X79" s="7"/>
    </row>
    <row r="80" spans="1:30">
      <c r="A80" s="101">
        <v>4</v>
      </c>
      <c r="B80" s="102" t="s">
        <v>96</v>
      </c>
      <c r="C80" s="64">
        <v>2571</v>
      </c>
      <c r="D80" s="64">
        <v>2631</v>
      </c>
      <c r="E80" s="115">
        <v>2589</v>
      </c>
      <c r="F80" s="116">
        <f>E80/'4a_İl'!E5</f>
        <v>5.7478409519792197E-2</v>
      </c>
      <c r="G80" s="79">
        <f t="shared" si="10"/>
        <v>7.3707996193034665E-4</v>
      </c>
      <c r="H80" s="79">
        <f t="shared" si="11"/>
        <v>7.0011668611435242E-3</v>
      </c>
      <c r="I80" s="43">
        <f t="shared" si="12"/>
        <v>18</v>
      </c>
      <c r="J80" s="80">
        <f t="shared" si="13"/>
        <v>6.2488717314929245E-5</v>
      </c>
      <c r="K80" s="64">
        <f t="shared" si="14"/>
        <v>-42</v>
      </c>
      <c r="L80" s="13"/>
      <c r="X80" s="7"/>
    </row>
    <row r="81" spans="1:36">
      <c r="A81" s="101">
        <v>8</v>
      </c>
      <c r="B81" s="102" t="s">
        <v>100</v>
      </c>
      <c r="C81" s="64">
        <v>4346</v>
      </c>
      <c r="D81" s="64">
        <v>4276</v>
      </c>
      <c r="E81" s="115">
        <v>4323</v>
      </c>
      <c r="F81" s="116">
        <f>E81/'4a_İl'!E9</f>
        <v>0.12596887930532083</v>
      </c>
      <c r="G81" s="79">
        <f t="shared" si="10"/>
        <v>1.2307441774526413E-3</v>
      </c>
      <c r="H81" s="79">
        <f t="shared" si="11"/>
        <v>-5.2922227335480904E-3</v>
      </c>
      <c r="I81" s="43">
        <f t="shared" si="12"/>
        <v>-23</v>
      </c>
      <c r="J81" s="80">
        <f t="shared" si="13"/>
        <v>-7.9846694346854042E-5</v>
      </c>
      <c r="K81" s="64">
        <f t="shared" si="14"/>
        <v>47</v>
      </c>
      <c r="L81" s="13"/>
      <c r="X81" s="7"/>
    </row>
    <row r="82" spans="1:36" ht="15.75" thickBot="1">
      <c r="A82" s="101">
        <v>62</v>
      </c>
      <c r="B82" s="102" t="s">
        <v>154</v>
      </c>
      <c r="C82" s="64">
        <v>1786</v>
      </c>
      <c r="D82" s="64">
        <v>1550</v>
      </c>
      <c r="E82" s="115">
        <v>1652</v>
      </c>
      <c r="F82" s="116">
        <f>E82/'4a_İl'!E63</f>
        <v>4.6303043892594875E-2</v>
      </c>
      <c r="G82" s="79">
        <f t="shared" si="10"/>
        <v>4.7031907960947572E-4</v>
      </c>
      <c r="H82" s="79">
        <f t="shared" si="11"/>
        <v>-7.5027995520716692E-2</v>
      </c>
      <c r="I82" s="43">
        <f t="shared" si="12"/>
        <v>-134</v>
      </c>
      <c r="J82" s="80">
        <f t="shared" si="13"/>
        <v>-4.651937844555844E-4</v>
      </c>
      <c r="K82" s="64">
        <f t="shared" si="14"/>
        <v>102</v>
      </c>
      <c r="L82" s="13"/>
      <c r="X82" s="7"/>
    </row>
    <row r="83" spans="1:36" s="8" customFormat="1" ht="15.75" thickBot="1">
      <c r="A83" s="137" t="s">
        <v>174</v>
      </c>
      <c r="B83" s="138"/>
      <c r="C83" s="88">
        <v>3224457</v>
      </c>
      <c r="D83" s="88">
        <v>3499027</v>
      </c>
      <c r="E83" s="117">
        <v>3512509</v>
      </c>
      <c r="F83" s="118">
        <f>E83/'4a_İl'!E83</f>
        <v>0.26979457567201914</v>
      </c>
      <c r="G83" s="90">
        <f t="shared" ref="G83" si="15">E83/$E$83</f>
        <v>1</v>
      </c>
      <c r="H83" s="90">
        <f t="shared" ref="H83" si="16">(E83-C83)/C83</f>
        <v>8.9333490879239516E-2</v>
      </c>
      <c r="I83" s="89">
        <f t="shared" ref="I83" si="17">E83-C83</f>
        <v>288052</v>
      </c>
      <c r="J83" s="91">
        <f t="shared" ref="J83" si="18">I83/$I$83</f>
        <v>1</v>
      </c>
      <c r="K83" s="88">
        <f t="shared" ref="K83" si="19">E83-D83</f>
        <v>13482</v>
      </c>
      <c r="L83" s="4"/>
      <c r="M83" s="6"/>
      <c r="N83" s="26"/>
      <c r="U83" s="4"/>
      <c r="V83" s="6"/>
      <c r="W83" s="26"/>
      <c r="X83" s="7"/>
      <c r="Y83" s="26"/>
      <c r="Z83" s="26"/>
      <c r="AA83" s="26"/>
      <c r="AB83" s="26"/>
      <c r="AC83" s="6"/>
      <c r="AD83" s="6"/>
      <c r="AE83" s="26"/>
      <c r="AF83" s="26"/>
      <c r="AG83" s="26"/>
      <c r="AH83" s="26"/>
      <c r="AI83" s="26"/>
      <c r="AJ83" s="26"/>
    </row>
    <row r="84" spans="1:36">
      <c r="C84" s="33"/>
      <c r="F84" s="34"/>
      <c r="J84" s="12"/>
    </row>
    <row r="85" spans="1:36">
      <c r="F85" s="20"/>
      <c r="J85" s="12"/>
    </row>
    <row r="86" spans="1:36">
      <c r="J86" s="12"/>
    </row>
    <row r="87" spans="1:36">
      <c r="J87" s="12"/>
    </row>
    <row r="88" spans="1:36">
      <c r="J88" s="12"/>
    </row>
    <row r="89" spans="1:36">
      <c r="J89" s="12"/>
    </row>
  </sheetData>
  <sortState ref="A2:K82">
    <sortCondition descending="1" ref="H2:H82"/>
  </sortState>
  <mergeCells count="1">
    <mergeCell ref="A83:B83"/>
  </mergeCells>
  <pageMargins left="0.7" right="0.7" top="0.75" bottom="0.75" header="0.3" footer="0.3"/>
  <pageSetup paperSize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83"/>
  <sheetViews>
    <sheetView zoomScale="101" zoomScaleNormal="101" workbookViewId="0">
      <selection activeCell="I3" sqref="I3"/>
    </sheetView>
  </sheetViews>
  <sheetFormatPr defaultColWidth="9.140625" defaultRowHeight="15"/>
  <cols>
    <col min="1" max="1" width="9.140625" style="4"/>
    <col min="2" max="2" width="16.42578125" style="4" bestFit="1" customWidth="1"/>
    <col min="3" max="4" width="11.7109375" style="4" bestFit="1" customWidth="1"/>
    <col min="5" max="5" width="10.140625" style="4" bestFit="1" customWidth="1"/>
    <col min="6" max="6" width="23.28515625" style="4" bestFit="1" customWidth="1"/>
    <col min="7" max="7" width="23.42578125" style="4" bestFit="1" customWidth="1"/>
    <col min="8" max="8" width="9.140625" style="4"/>
    <col min="9" max="9" width="10.85546875" style="6" bestFit="1" customWidth="1"/>
    <col min="10" max="10" width="9.140625" style="6"/>
    <col min="11" max="16" width="9.140625" style="4"/>
    <col min="17" max="17" width="9" style="4" customWidth="1"/>
    <col min="18" max="19" width="9.140625" style="6"/>
    <col min="20" max="16384" width="9.140625" style="4"/>
  </cols>
  <sheetData>
    <row r="1" spans="1:28" ht="58.5" customHeight="1" thickBot="1">
      <c r="A1" s="83" t="s">
        <v>92</v>
      </c>
      <c r="B1" s="100" t="s">
        <v>175</v>
      </c>
      <c r="C1" s="119" t="s">
        <v>263</v>
      </c>
      <c r="D1" s="119" t="s">
        <v>264</v>
      </c>
      <c r="E1" s="119" t="s">
        <v>265</v>
      </c>
      <c r="F1" s="84" t="s">
        <v>300</v>
      </c>
      <c r="G1" s="84" t="s">
        <v>297</v>
      </c>
    </row>
    <row r="2" spans="1:28">
      <c r="A2" s="101">
        <v>1</v>
      </c>
      <c r="B2" s="102" t="s">
        <v>93</v>
      </c>
      <c r="C2" s="44">
        <v>52659</v>
      </c>
      <c r="D2" s="44">
        <v>41090</v>
      </c>
      <c r="E2" s="44">
        <v>11569</v>
      </c>
      <c r="F2" s="79">
        <f>D2/C2</f>
        <v>0.78030346189635202</v>
      </c>
      <c r="G2" s="79">
        <f>E2/C2</f>
        <v>0.219696538103648</v>
      </c>
      <c r="I2" s="40"/>
      <c r="J2" s="37"/>
      <c r="R2" s="40"/>
      <c r="S2" s="37"/>
      <c r="AA2" s="2"/>
      <c r="AB2" s="7"/>
    </row>
    <row r="3" spans="1:28">
      <c r="A3" s="101">
        <v>2</v>
      </c>
      <c r="B3" s="102" t="s">
        <v>94</v>
      </c>
      <c r="C3" s="44">
        <v>11437</v>
      </c>
      <c r="D3" s="44">
        <v>9804</v>
      </c>
      <c r="E3" s="44">
        <v>1633</v>
      </c>
      <c r="F3" s="79">
        <f t="shared" ref="F3:F66" si="0">D3/C3</f>
        <v>0.85721780187112007</v>
      </c>
      <c r="G3" s="79">
        <f t="shared" ref="G3:G66" si="1">E3/C3</f>
        <v>0.14278219812887996</v>
      </c>
      <c r="I3" s="40"/>
      <c r="J3" s="37"/>
      <c r="R3" s="40"/>
      <c r="S3" s="37"/>
      <c r="AA3" s="2"/>
      <c r="AB3" s="7"/>
    </row>
    <row r="4" spans="1:28">
      <c r="A4" s="101">
        <v>3</v>
      </c>
      <c r="B4" s="102" t="s">
        <v>95</v>
      </c>
      <c r="C4" s="44">
        <v>16906</v>
      </c>
      <c r="D4" s="44">
        <v>14223</v>
      </c>
      <c r="E4" s="44">
        <v>2683</v>
      </c>
      <c r="F4" s="79">
        <f t="shared" si="0"/>
        <v>0.84129894711936593</v>
      </c>
      <c r="G4" s="79">
        <f t="shared" si="1"/>
        <v>0.1587010528806341</v>
      </c>
      <c r="I4" s="40"/>
      <c r="J4" s="37"/>
      <c r="R4" s="40"/>
      <c r="S4" s="37"/>
      <c r="AA4" s="2"/>
      <c r="AB4" s="7"/>
    </row>
    <row r="5" spans="1:28">
      <c r="A5" s="101">
        <v>4</v>
      </c>
      <c r="B5" s="102" t="s">
        <v>96</v>
      </c>
      <c r="C5" s="44">
        <v>5669</v>
      </c>
      <c r="D5" s="44">
        <v>5204</v>
      </c>
      <c r="E5" s="44">
        <v>465</v>
      </c>
      <c r="F5" s="79">
        <f t="shared" si="0"/>
        <v>0.91797495149056274</v>
      </c>
      <c r="G5" s="79">
        <f t="shared" si="1"/>
        <v>8.2025048509437287E-2</v>
      </c>
      <c r="I5" s="40"/>
      <c r="J5" s="37"/>
      <c r="R5" s="40"/>
      <c r="S5" s="37"/>
      <c r="AA5" s="2"/>
      <c r="AB5" s="7"/>
    </row>
    <row r="6" spans="1:28">
      <c r="A6" s="101">
        <v>5</v>
      </c>
      <c r="B6" s="102" t="s">
        <v>97</v>
      </c>
      <c r="C6" s="44">
        <v>7566</v>
      </c>
      <c r="D6" s="44">
        <v>5859</v>
      </c>
      <c r="E6" s="44">
        <v>1707</v>
      </c>
      <c r="F6" s="79">
        <f t="shared" si="0"/>
        <v>0.77438540840602699</v>
      </c>
      <c r="G6" s="79">
        <f t="shared" si="1"/>
        <v>0.22561459159397304</v>
      </c>
      <c r="I6" s="40"/>
      <c r="J6" s="37"/>
      <c r="R6" s="40"/>
      <c r="S6" s="37"/>
      <c r="AA6" s="2"/>
      <c r="AB6" s="7"/>
    </row>
    <row r="7" spans="1:28">
      <c r="A7" s="101">
        <v>6</v>
      </c>
      <c r="B7" s="102" t="s">
        <v>98</v>
      </c>
      <c r="C7" s="44">
        <v>131909</v>
      </c>
      <c r="D7" s="44">
        <v>99871</v>
      </c>
      <c r="E7" s="44">
        <v>32038</v>
      </c>
      <c r="F7" s="79">
        <f t="shared" si="0"/>
        <v>0.75712043909058513</v>
      </c>
      <c r="G7" s="79">
        <f t="shared" si="1"/>
        <v>0.24287956090941482</v>
      </c>
      <c r="I7" s="40"/>
      <c r="J7" s="37"/>
      <c r="R7" s="40"/>
      <c r="S7" s="37"/>
      <c r="AA7" s="2"/>
      <c r="AB7" s="7"/>
    </row>
    <row r="8" spans="1:28">
      <c r="A8" s="101">
        <v>7</v>
      </c>
      <c r="B8" s="102" t="s">
        <v>99</v>
      </c>
      <c r="C8" s="44">
        <v>90857</v>
      </c>
      <c r="D8" s="44">
        <v>69653</v>
      </c>
      <c r="E8" s="44">
        <v>21204</v>
      </c>
      <c r="F8" s="79">
        <f t="shared" si="0"/>
        <v>0.76662227456332477</v>
      </c>
      <c r="G8" s="79">
        <f t="shared" si="1"/>
        <v>0.2333777254366752</v>
      </c>
      <c r="I8" s="40"/>
      <c r="J8" s="37"/>
      <c r="R8" s="40"/>
      <c r="S8" s="37"/>
      <c r="AA8" s="2"/>
      <c r="AB8" s="7"/>
    </row>
    <row r="9" spans="1:28">
      <c r="A9" s="101">
        <v>8</v>
      </c>
      <c r="B9" s="102" t="s">
        <v>100</v>
      </c>
      <c r="C9" s="44">
        <v>4535</v>
      </c>
      <c r="D9" s="44">
        <v>3671</v>
      </c>
      <c r="E9" s="44">
        <v>864</v>
      </c>
      <c r="F9" s="79">
        <f t="shared" si="0"/>
        <v>0.80948180815876514</v>
      </c>
      <c r="G9" s="79">
        <f t="shared" si="1"/>
        <v>0.19051819184123484</v>
      </c>
      <c r="I9" s="40"/>
      <c r="J9" s="37"/>
      <c r="R9" s="40"/>
      <c r="S9" s="37"/>
      <c r="AA9" s="2"/>
      <c r="AB9" s="7"/>
    </row>
    <row r="10" spans="1:28">
      <c r="A10" s="101">
        <v>9</v>
      </c>
      <c r="B10" s="102" t="s">
        <v>101</v>
      </c>
      <c r="C10" s="44">
        <v>35597</v>
      </c>
      <c r="D10" s="44">
        <v>27968</v>
      </c>
      <c r="E10" s="44">
        <v>7629</v>
      </c>
      <c r="F10" s="79">
        <f t="shared" si="0"/>
        <v>0.78568418686968</v>
      </c>
      <c r="G10" s="79">
        <f t="shared" si="1"/>
        <v>0.21431581313031997</v>
      </c>
      <c r="I10" s="40"/>
      <c r="J10" s="37"/>
      <c r="R10" s="40"/>
      <c r="S10" s="37"/>
      <c r="AA10" s="2"/>
      <c r="AB10" s="7"/>
    </row>
    <row r="11" spans="1:28">
      <c r="A11" s="101">
        <v>10</v>
      </c>
      <c r="B11" s="102" t="s">
        <v>102</v>
      </c>
      <c r="C11" s="44">
        <v>35759</v>
      </c>
      <c r="D11" s="44">
        <v>26528</v>
      </c>
      <c r="E11" s="44">
        <v>9231</v>
      </c>
      <c r="F11" s="79">
        <f t="shared" si="0"/>
        <v>0.74185519729298921</v>
      </c>
      <c r="G11" s="79">
        <f t="shared" si="1"/>
        <v>0.25814480270701085</v>
      </c>
      <c r="I11" s="40"/>
      <c r="J11" s="37"/>
      <c r="R11" s="40"/>
      <c r="S11" s="37"/>
      <c r="AA11" s="2"/>
      <c r="AB11" s="7"/>
    </row>
    <row r="12" spans="1:28">
      <c r="A12" s="101">
        <v>11</v>
      </c>
      <c r="B12" s="102" t="s">
        <v>103</v>
      </c>
      <c r="C12" s="44">
        <v>4163</v>
      </c>
      <c r="D12" s="44">
        <v>3030</v>
      </c>
      <c r="E12" s="44">
        <v>1133</v>
      </c>
      <c r="F12" s="79">
        <f t="shared" si="0"/>
        <v>0.72784049963968289</v>
      </c>
      <c r="G12" s="79">
        <f t="shared" si="1"/>
        <v>0.27215950036031705</v>
      </c>
      <c r="I12" s="40"/>
      <c r="J12" s="37"/>
      <c r="R12" s="40"/>
      <c r="S12" s="37"/>
      <c r="AA12" s="2"/>
      <c r="AB12" s="7"/>
    </row>
    <row r="13" spans="1:28">
      <c r="A13" s="101">
        <v>12</v>
      </c>
      <c r="B13" s="102" t="s">
        <v>104</v>
      </c>
      <c r="C13" s="44">
        <v>3106</v>
      </c>
      <c r="D13" s="44">
        <v>2796</v>
      </c>
      <c r="E13" s="44">
        <v>310</v>
      </c>
      <c r="F13" s="79">
        <f t="shared" si="0"/>
        <v>0.90019317450096592</v>
      </c>
      <c r="G13" s="79">
        <f t="shared" si="1"/>
        <v>9.9806825499034121E-2</v>
      </c>
      <c r="I13" s="40"/>
      <c r="J13" s="37"/>
      <c r="R13" s="40"/>
      <c r="S13" s="37"/>
      <c r="AA13" s="2"/>
      <c r="AB13" s="7"/>
    </row>
    <row r="14" spans="1:28">
      <c r="A14" s="101">
        <v>13</v>
      </c>
      <c r="B14" s="102" t="s">
        <v>105</v>
      </c>
      <c r="C14" s="44">
        <v>4899</v>
      </c>
      <c r="D14" s="44">
        <v>4549</v>
      </c>
      <c r="E14" s="44">
        <v>350</v>
      </c>
      <c r="F14" s="79">
        <f t="shared" si="0"/>
        <v>0.92855684833639518</v>
      </c>
      <c r="G14" s="79">
        <f t="shared" si="1"/>
        <v>7.144315166360482E-2</v>
      </c>
      <c r="I14" s="40"/>
      <c r="J14" s="37"/>
      <c r="R14" s="40"/>
      <c r="S14" s="37"/>
      <c r="AA14" s="2"/>
      <c r="AB14" s="7"/>
    </row>
    <row r="15" spans="1:28">
      <c r="A15" s="101">
        <v>14</v>
      </c>
      <c r="B15" s="102" t="s">
        <v>106</v>
      </c>
      <c r="C15" s="44">
        <v>6819</v>
      </c>
      <c r="D15" s="44">
        <v>5172</v>
      </c>
      <c r="E15" s="44">
        <v>1647</v>
      </c>
      <c r="F15" s="79">
        <f t="shared" si="0"/>
        <v>0.75846898372195337</v>
      </c>
      <c r="G15" s="79">
        <f t="shared" si="1"/>
        <v>0.24153101627804663</v>
      </c>
      <c r="I15" s="40"/>
      <c r="J15" s="37"/>
      <c r="R15" s="40"/>
      <c r="S15" s="37"/>
      <c r="AA15" s="2"/>
      <c r="AB15" s="7"/>
    </row>
    <row r="16" spans="1:28">
      <c r="A16" s="101">
        <v>15</v>
      </c>
      <c r="B16" s="102" t="s">
        <v>107</v>
      </c>
      <c r="C16" s="44">
        <v>8448</v>
      </c>
      <c r="D16" s="44">
        <v>6587</v>
      </c>
      <c r="E16" s="44">
        <v>1861</v>
      </c>
      <c r="F16" s="79">
        <f t="shared" si="0"/>
        <v>0.7797111742424242</v>
      </c>
      <c r="G16" s="79">
        <f t="shared" si="1"/>
        <v>0.22028882575757575</v>
      </c>
      <c r="I16" s="40"/>
      <c r="J16" s="37"/>
      <c r="R16" s="40"/>
      <c r="S16" s="37"/>
      <c r="AA16" s="2"/>
      <c r="AB16" s="7"/>
    </row>
    <row r="17" spans="1:19">
      <c r="A17" s="101">
        <v>16</v>
      </c>
      <c r="B17" s="102" t="s">
        <v>108</v>
      </c>
      <c r="C17" s="44">
        <v>80197</v>
      </c>
      <c r="D17" s="44">
        <v>59938</v>
      </c>
      <c r="E17" s="44">
        <v>20259</v>
      </c>
      <c r="F17" s="79">
        <f t="shared" si="0"/>
        <v>0.74738456550743793</v>
      </c>
      <c r="G17" s="79">
        <f t="shared" si="1"/>
        <v>0.25261543449256207</v>
      </c>
    </row>
    <row r="18" spans="1:19">
      <c r="A18" s="101">
        <v>17</v>
      </c>
      <c r="B18" s="102" t="s">
        <v>109</v>
      </c>
      <c r="C18" s="44">
        <v>15936</v>
      </c>
      <c r="D18" s="44">
        <v>11760</v>
      </c>
      <c r="E18" s="44">
        <v>4176</v>
      </c>
      <c r="F18" s="79">
        <f t="shared" si="0"/>
        <v>0.73795180722891562</v>
      </c>
      <c r="G18" s="79">
        <f t="shared" si="1"/>
        <v>0.26204819277108432</v>
      </c>
      <c r="I18" s="2"/>
      <c r="J18" s="7"/>
      <c r="R18" s="2"/>
      <c r="S18" s="7"/>
    </row>
    <row r="19" spans="1:19">
      <c r="A19" s="101">
        <v>18</v>
      </c>
      <c r="B19" s="102" t="s">
        <v>110</v>
      </c>
      <c r="C19" s="44">
        <v>2939</v>
      </c>
      <c r="D19" s="44">
        <v>2431</v>
      </c>
      <c r="E19" s="44">
        <v>508</v>
      </c>
      <c r="F19" s="79">
        <f t="shared" si="0"/>
        <v>0.82715209254848587</v>
      </c>
      <c r="G19" s="79">
        <f t="shared" si="1"/>
        <v>0.17284790745151413</v>
      </c>
      <c r="I19" s="2"/>
      <c r="J19" s="7"/>
      <c r="R19" s="2"/>
      <c r="S19" s="7"/>
    </row>
    <row r="20" spans="1:19">
      <c r="A20" s="101">
        <v>19</v>
      </c>
      <c r="B20" s="102" t="s">
        <v>111</v>
      </c>
      <c r="C20" s="44">
        <v>12130</v>
      </c>
      <c r="D20" s="44">
        <v>9731</v>
      </c>
      <c r="E20" s="44">
        <v>2399</v>
      </c>
      <c r="F20" s="79">
        <f t="shared" si="0"/>
        <v>0.80222588623248148</v>
      </c>
      <c r="G20" s="79">
        <f t="shared" si="1"/>
        <v>0.19777411376751855</v>
      </c>
      <c r="I20" s="2"/>
      <c r="J20" s="7"/>
      <c r="R20" s="2"/>
      <c r="S20" s="7"/>
    </row>
    <row r="21" spans="1:19">
      <c r="A21" s="101">
        <v>20</v>
      </c>
      <c r="B21" s="102" t="s">
        <v>112</v>
      </c>
      <c r="C21" s="44">
        <v>34159</v>
      </c>
      <c r="D21" s="44">
        <v>26015</v>
      </c>
      <c r="E21" s="44">
        <v>8144</v>
      </c>
      <c r="F21" s="79">
        <f t="shared" si="0"/>
        <v>0.76158552650838729</v>
      </c>
      <c r="G21" s="79">
        <f t="shared" si="1"/>
        <v>0.23841447349161274</v>
      </c>
      <c r="I21" s="2"/>
      <c r="J21" s="7"/>
      <c r="R21" s="2"/>
      <c r="S21" s="7"/>
    </row>
    <row r="22" spans="1:19">
      <c r="A22" s="101">
        <v>21</v>
      </c>
      <c r="B22" s="102" t="s">
        <v>113</v>
      </c>
      <c r="C22" s="44">
        <v>16928</v>
      </c>
      <c r="D22" s="44">
        <v>14994</v>
      </c>
      <c r="E22" s="44">
        <v>1934</v>
      </c>
      <c r="F22" s="79">
        <f t="shared" si="0"/>
        <v>0.88575141776937616</v>
      </c>
      <c r="G22" s="79">
        <f t="shared" si="1"/>
        <v>0.11424858223062381</v>
      </c>
      <c r="I22" s="2"/>
      <c r="J22" s="7"/>
      <c r="R22" s="2"/>
      <c r="S22" s="7"/>
    </row>
    <row r="23" spans="1:19">
      <c r="A23" s="101">
        <v>22</v>
      </c>
      <c r="B23" s="102" t="s">
        <v>114</v>
      </c>
      <c r="C23" s="44">
        <v>11108</v>
      </c>
      <c r="D23" s="44">
        <v>8502</v>
      </c>
      <c r="E23" s="44">
        <v>2606</v>
      </c>
      <c r="F23" s="79">
        <f t="shared" si="0"/>
        <v>0.76539431040691397</v>
      </c>
      <c r="G23" s="79">
        <f t="shared" si="1"/>
        <v>0.23460568959308606</v>
      </c>
      <c r="I23" s="2"/>
      <c r="J23" s="7"/>
      <c r="R23" s="2"/>
      <c r="S23" s="7"/>
    </row>
    <row r="24" spans="1:19">
      <c r="A24" s="101">
        <v>23</v>
      </c>
      <c r="B24" s="102" t="s">
        <v>115</v>
      </c>
      <c r="C24" s="44">
        <v>10196</v>
      </c>
      <c r="D24" s="44">
        <v>8772</v>
      </c>
      <c r="E24" s="44">
        <v>1424</v>
      </c>
      <c r="F24" s="79">
        <f t="shared" si="0"/>
        <v>0.86033738721067088</v>
      </c>
      <c r="G24" s="79">
        <f t="shared" si="1"/>
        <v>0.13966261278932915</v>
      </c>
      <c r="I24" s="2"/>
      <c r="J24" s="7"/>
      <c r="R24" s="2"/>
      <c r="S24" s="7"/>
    </row>
    <row r="25" spans="1:19">
      <c r="A25" s="101">
        <v>24</v>
      </c>
      <c r="B25" s="102" t="s">
        <v>116</v>
      </c>
      <c r="C25" s="44">
        <v>4615</v>
      </c>
      <c r="D25" s="44">
        <v>3836</v>
      </c>
      <c r="E25" s="44">
        <v>779</v>
      </c>
      <c r="F25" s="79">
        <f t="shared" si="0"/>
        <v>0.83120260021668468</v>
      </c>
      <c r="G25" s="79">
        <f t="shared" si="1"/>
        <v>0.16879739978331529</v>
      </c>
      <c r="I25" s="2"/>
      <c r="J25" s="7"/>
      <c r="R25" s="2"/>
      <c r="S25" s="7"/>
    </row>
    <row r="26" spans="1:19">
      <c r="A26" s="101">
        <v>25</v>
      </c>
      <c r="B26" s="102" t="s">
        <v>117</v>
      </c>
      <c r="C26" s="44">
        <v>13095</v>
      </c>
      <c r="D26" s="44">
        <v>11475</v>
      </c>
      <c r="E26" s="44">
        <v>1620</v>
      </c>
      <c r="F26" s="79">
        <f t="shared" si="0"/>
        <v>0.87628865979381443</v>
      </c>
      <c r="G26" s="79">
        <f t="shared" si="1"/>
        <v>0.12371134020618557</v>
      </c>
      <c r="I26" s="2"/>
      <c r="J26" s="7"/>
      <c r="R26" s="2"/>
      <c r="S26" s="7"/>
    </row>
    <row r="27" spans="1:19">
      <c r="A27" s="101">
        <v>26</v>
      </c>
      <c r="B27" s="102" t="s">
        <v>118</v>
      </c>
      <c r="C27" s="44">
        <v>17842</v>
      </c>
      <c r="D27" s="44">
        <v>12643</v>
      </c>
      <c r="E27" s="44">
        <v>5199</v>
      </c>
      <c r="F27" s="79">
        <f t="shared" si="0"/>
        <v>0.70860890034749469</v>
      </c>
      <c r="G27" s="79">
        <f t="shared" si="1"/>
        <v>0.29139109965250531</v>
      </c>
      <c r="I27" s="2"/>
      <c r="J27" s="7"/>
      <c r="R27" s="2"/>
      <c r="S27" s="7"/>
    </row>
    <row r="28" spans="1:19">
      <c r="A28" s="101">
        <v>27</v>
      </c>
      <c r="B28" s="102" t="s">
        <v>119</v>
      </c>
      <c r="C28" s="44">
        <v>43053</v>
      </c>
      <c r="D28" s="44">
        <v>36823</v>
      </c>
      <c r="E28" s="44">
        <v>6230</v>
      </c>
      <c r="F28" s="79">
        <f t="shared" si="0"/>
        <v>0.85529463684296103</v>
      </c>
      <c r="G28" s="79">
        <f t="shared" si="1"/>
        <v>0.144705363157039</v>
      </c>
      <c r="I28" s="2"/>
      <c r="J28" s="7"/>
      <c r="R28" s="2"/>
      <c r="S28" s="7"/>
    </row>
    <row r="29" spans="1:19">
      <c r="A29" s="101">
        <v>28</v>
      </c>
      <c r="B29" s="102" t="s">
        <v>120</v>
      </c>
      <c r="C29" s="44">
        <v>9289</v>
      </c>
      <c r="D29" s="44">
        <v>7521</v>
      </c>
      <c r="E29" s="44">
        <v>1768</v>
      </c>
      <c r="F29" s="79">
        <f t="shared" si="0"/>
        <v>0.80966734847669286</v>
      </c>
      <c r="G29" s="79">
        <f t="shared" si="1"/>
        <v>0.19033265152330714</v>
      </c>
      <c r="I29" s="2"/>
      <c r="J29" s="7"/>
      <c r="R29" s="2"/>
      <c r="S29" s="7"/>
    </row>
    <row r="30" spans="1:19">
      <c r="A30" s="101">
        <v>29</v>
      </c>
      <c r="B30" s="102" t="s">
        <v>121</v>
      </c>
      <c r="C30" s="44">
        <v>2639</v>
      </c>
      <c r="D30" s="44">
        <v>2203</v>
      </c>
      <c r="E30" s="44">
        <v>436</v>
      </c>
      <c r="F30" s="79">
        <f t="shared" si="0"/>
        <v>0.83478590375142103</v>
      </c>
      <c r="G30" s="79">
        <f t="shared" si="1"/>
        <v>0.165214096248579</v>
      </c>
      <c r="I30" s="2"/>
      <c r="J30" s="7"/>
      <c r="R30" s="2"/>
      <c r="S30" s="7"/>
    </row>
    <row r="31" spans="1:19">
      <c r="A31" s="101">
        <v>30</v>
      </c>
      <c r="B31" s="102" t="s">
        <v>122</v>
      </c>
      <c r="C31" s="44">
        <v>3245</v>
      </c>
      <c r="D31" s="44">
        <v>2956</v>
      </c>
      <c r="E31" s="44">
        <v>289</v>
      </c>
      <c r="F31" s="79">
        <f t="shared" si="0"/>
        <v>0.91093990755007703</v>
      </c>
      <c r="G31" s="79">
        <f t="shared" si="1"/>
        <v>8.9060092449922953E-2</v>
      </c>
      <c r="I31" s="2"/>
      <c r="J31" s="7"/>
      <c r="R31" s="2"/>
      <c r="S31" s="7"/>
    </row>
    <row r="32" spans="1:19">
      <c r="A32" s="101">
        <v>31</v>
      </c>
      <c r="B32" s="102" t="s">
        <v>123</v>
      </c>
      <c r="C32" s="44">
        <v>37987</v>
      </c>
      <c r="D32" s="44">
        <v>30812</v>
      </c>
      <c r="E32" s="44">
        <v>7175</v>
      </c>
      <c r="F32" s="79">
        <f t="shared" si="0"/>
        <v>0.81111959354516017</v>
      </c>
      <c r="G32" s="79">
        <f t="shared" si="1"/>
        <v>0.18888040645483981</v>
      </c>
      <c r="I32" s="2"/>
      <c r="J32" s="7"/>
      <c r="R32" s="2"/>
      <c r="S32" s="7"/>
    </row>
    <row r="33" spans="1:7">
      <c r="A33" s="101">
        <v>32</v>
      </c>
      <c r="B33" s="102" t="s">
        <v>124</v>
      </c>
      <c r="C33" s="44">
        <v>10908</v>
      </c>
      <c r="D33" s="44">
        <v>8480</v>
      </c>
      <c r="E33" s="44">
        <v>2428</v>
      </c>
      <c r="F33" s="79">
        <f t="shared" si="0"/>
        <v>0.77741107444077739</v>
      </c>
      <c r="G33" s="79">
        <f t="shared" si="1"/>
        <v>0.22258892555922258</v>
      </c>
    </row>
    <row r="34" spans="1:7">
      <c r="A34" s="101">
        <v>33</v>
      </c>
      <c r="B34" s="102" t="s">
        <v>125</v>
      </c>
      <c r="C34" s="44">
        <v>43198</v>
      </c>
      <c r="D34" s="44">
        <v>34664</v>
      </c>
      <c r="E34" s="44">
        <v>8534</v>
      </c>
      <c r="F34" s="79">
        <f t="shared" si="0"/>
        <v>0.80244455761840827</v>
      </c>
      <c r="G34" s="79">
        <f t="shared" si="1"/>
        <v>0.19755544238159173</v>
      </c>
    </row>
    <row r="35" spans="1:7">
      <c r="A35" s="101">
        <v>34</v>
      </c>
      <c r="B35" s="102" t="s">
        <v>126</v>
      </c>
      <c r="C35" s="44">
        <v>497561</v>
      </c>
      <c r="D35" s="44">
        <v>371575</v>
      </c>
      <c r="E35" s="44">
        <v>125986</v>
      </c>
      <c r="F35" s="79">
        <f t="shared" si="0"/>
        <v>0.74679285554936981</v>
      </c>
      <c r="G35" s="79">
        <f t="shared" si="1"/>
        <v>0.25320714445063019</v>
      </c>
    </row>
    <row r="36" spans="1:7">
      <c r="A36" s="101">
        <v>35</v>
      </c>
      <c r="B36" s="102" t="s">
        <v>127</v>
      </c>
      <c r="C36" s="44">
        <v>119091</v>
      </c>
      <c r="D36" s="44">
        <v>86814</v>
      </c>
      <c r="E36" s="44">
        <v>32277</v>
      </c>
      <c r="F36" s="79">
        <f t="shared" si="0"/>
        <v>0.7289719626168224</v>
      </c>
      <c r="G36" s="79">
        <f t="shared" si="1"/>
        <v>0.27102803738317754</v>
      </c>
    </row>
    <row r="37" spans="1:7">
      <c r="A37" s="101">
        <v>36</v>
      </c>
      <c r="B37" s="102" t="s">
        <v>128</v>
      </c>
      <c r="C37" s="44">
        <v>4493</v>
      </c>
      <c r="D37" s="44">
        <v>3935</v>
      </c>
      <c r="E37" s="44">
        <v>558</v>
      </c>
      <c r="F37" s="79">
        <f t="shared" si="0"/>
        <v>0.87580681059425769</v>
      </c>
      <c r="G37" s="79">
        <f t="shared" si="1"/>
        <v>0.12419318940574227</v>
      </c>
    </row>
    <row r="38" spans="1:7">
      <c r="A38" s="101">
        <v>37</v>
      </c>
      <c r="B38" s="102" t="s">
        <v>129</v>
      </c>
      <c r="C38" s="44">
        <v>9405</v>
      </c>
      <c r="D38" s="44">
        <v>7735</v>
      </c>
      <c r="E38" s="44">
        <v>1670</v>
      </c>
      <c r="F38" s="79">
        <f t="shared" si="0"/>
        <v>0.82243487506645396</v>
      </c>
      <c r="G38" s="79">
        <f t="shared" si="1"/>
        <v>0.17756512493354598</v>
      </c>
    </row>
    <row r="39" spans="1:7">
      <c r="A39" s="101">
        <v>38</v>
      </c>
      <c r="B39" s="102" t="s">
        <v>130</v>
      </c>
      <c r="C39" s="44">
        <v>31207</v>
      </c>
      <c r="D39" s="44">
        <v>24515</v>
      </c>
      <c r="E39" s="44">
        <v>6692</v>
      </c>
      <c r="F39" s="79">
        <f t="shared" si="0"/>
        <v>0.78556093184221487</v>
      </c>
      <c r="G39" s="79">
        <f t="shared" si="1"/>
        <v>0.2144390681577851</v>
      </c>
    </row>
    <row r="40" spans="1:7">
      <c r="A40" s="101">
        <v>39</v>
      </c>
      <c r="B40" s="102" t="s">
        <v>131</v>
      </c>
      <c r="C40" s="44">
        <v>9559</v>
      </c>
      <c r="D40" s="44">
        <v>7190</v>
      </c>
      <c r="E40" s="44">
        <v>2369</v>
      </c>
      <c r="F40" s="79">
        <f t="shared" si="0"/>
        <v>0.75217072915576944</v>
      </c>
      <c r="G40" s="79">
        <f t="shared" si="1"/>
        <v>0.24782927084423056</v>
      </c>
    </row>
    <row r="41" spans="1:7">
      <c r="A41" s="101">
        <v>40</v>
      </c>
      <c r="B41" s="102" t="s">
        <v>132</v>
      </c>
      <c r="C41" s="44">
        <v>5299</v>
      </c>
      <c r="D41" s="44">
        <v>4199</v>
      </c>
      <c r="E41" s="44">
        <v>1100</v>
      </c>
      <c r="F41" s="79">
        <f t="shared" si="0"/>
        <v>0.7924136629552746</v>
      </c>
      <c r="G41" s="79">
        <f t="shared" si="1"/>
        <v>0.20758633704472543</v>
      </c>
    </row>
    <row r="42" spans="1:7">
      <c r="A42" s="101">
        <v>41</v>
      </c>
      <c r="B42" s="102" t="s">
        <v>133</v>
      </c>
      <c r="C42" s="44">
        <v>36246</v>
      </c>
      <c r="D42" s="44">
        <v>26850</v>
      </c>
      <c r="E42" s="44">
        <v>9396</v>
      </c>
      <c r="F42" s="79">
        <f t="shared" si="0"/>
        <v>0.74077139546432713</v>
      </c>
      <c r="G42" s="79">
        <f t="shared" si="1"/>
        <v>0.25922860453567292</v>
      </c>
    </row>
    <row r="43" spans="1:7">
      <c r="A43" s="101">
        <v>42</v>
      </c>
      <c r="B43" s="102" t="s">
        <v>134</v>
      </c>
      <c r="C43" s="44">
        <v>58403</v>
      </c>
      <c r="D43" s="44">
        <v>49913</v>
      </c>
      <c r="E43" s="44">
        <v>8490</v>
      </c>
      <c r="F43" s="79">
        <f t="shared" si="0"/>
        <v>0.85463075526942112</v>
      </c>
      <c r="G43" s="79">
        <f t="shared" si="1"/>
        <v>0.14536924473057891</v>
      </c>
    </row>
    <row r="44" spans="1:7">
      <c r="A44" s="101">
        <v>43</v>
      </c>
      <c r="B44" s="102" t="s">
        <v>135</v>
      </c>
      <c r="C44" s="44">
        <v>12746</v>
      </c>
      <c r="D44" s="44">
        <v>9866</v>
      </c>
      <c r="E44" s="44">
        <v>2880</v>
      </c>
      <c r="F44" s="79">
        <f t="shared" si="0"/>
        <v>0.77404675976777026</v>
      </c>
      <c r="G44" s="79">
        <f t="shared" si="1"/>
        <v>0.22595324023222971</v>
      </c>
    </row>
    <row r="45" spans="1:7">
      <c r="A45" s="101">
        <v>44</v>
      </c>
      <c r="B45" s="102" t="s">
        <v>136</v>
      </c>
      <c r="C45" s="44">
        <v>15822</v>
      </c>
      <c r="D45" s="44">
        <v>13297</v>
      </c>
      <c r="E45" s="44">
        <v>2525</v>
      </c>
      <c r="F45" s="79">
        <f t="shared" si="0"/>
        <v>0.8404120844393882</v>
      </c>
      <c r="G45" s="79">
        <f t="shared" si="1"/>
        <v>0.1595879155606118</v>
      </c>
    </row>
    <row r="46" spans="1:7">
      <c r="A46" s="101">
        <v>45</v>
      </c>
      <c r="B46" s="102" t="s">
        <v>137</v>
      </c>
      <c r="C46" s="44">
        <v>36227</v>
      </c>
      <c r="D46" s="44">
        <v>29218</v>
      </c>
      <c r="E46" s="44">
        <v>7009</v>
      </c>
      <c r="F46" s="79">
        <f t="shared" si="0"/>
        <v>0.80652551964004748</v>
      </c>
      <c r="G46" s="79">
        <f t="shared" si="1"/>
        <v>0.19347448035995252</v>
      </c>
    </row>
    <row r="47" spans="1:7">
      <c r="A47" s="101">
        <v>46</v>
      </c>
      <c r="B47" s="102" t="s">
        <v>138</v>
      </c>
      <c r="C47" s="44">
        <v>22433</v>
      </c>
      <c r="D47" s="44">
        <v>18864</v>
      </c>
      <c r="E47" s="44">
        <v>3569</v>
      </c>
      <c r="F47" s="79">
        <f t="shared" si="0"/>
        <v>0.84090402531984132</v>
      </c>
      <c r="G47" s="79">
        <f t="shared" si="1"/>
        <v>0.15909597468015871</v>
      </c>
    </row>
    <row r="48" spans="1:7">
      <c r="A48" s="101">
        <v>47</v>
      </c>
      <c r="B48" s="102" t="s">
        <v>139</v>
      </c>
      <c r="C48" s="44">
        <v>9892</v>
      </c>
      <c r="D48" s="44">
        <v>8574</v>
      </c>
      <c r="E48" s="44">
        <v>1318</v>
      </c>
      <c r="F48" s="79">
        <f t="shared" si="0"/>
        <v>0.86676101900525682</v>
      </c>
      <c r="G48" s="79">
        <f t="shared" si="1"/>
        <v>0.13323898099474324</v>
      </c>
    </row>
    <row r="49" spans="1:7">
      <c r="A49" s="101">
        <v>48</v>
      </c>
      <c r="B49" s="102" t="s">
        <v>140</v>
      </c>
      <c r="C49" s="44">
        <v>37685</v>
      </c>
      <c r="D49" s="44">
        <v>28663</v>
      </c>
      <c r="E49" s="44">
        <v>9022</v>
      </c>
      <c r="F49" s="79">
        <f t="shared" si="0"/>
        <v>0.7605944009552873</v>
      </c>
      <c r="G49" s="79">
        <f t="shared" si="1"/>
        <v>0.23940559904471276</v>
      </c>
    </row>
    <row r="50" spans="1:7">
      <c r="A50" s="101">
        <v>49</v>
      </c>
      <c r="B50" s="102" t="s">
        <v>141</v>
      </c>
      <c r="C50" s="44">
        <v>4105</v>
      </c>
      <c r="D50" s="44">
        <v>3746</v>
      </c>
      <c r="E50" s="44">
        <v>359</v>
      </c>
      <c r="F50" s="79">
        <f t="shared" si="0"/>
        <v>0.91254567600487213</v>
      </c>
      <c r="G50" s="79">
        <f t="shared" si="1"/>
        <v>8.7454323995127897E-2</v>
      </c>
    </row>
    <row r="51" spans="1:7">
      <c r="A51" s="101">
        <v>50</v>
      </c>
      <c r="B51" s="102" t="s">
        <v>142</v>
      </c>
      <c r="C51" s="44">
        <v>9383</v>
      </c>
      <c r="D51" s="44">
        <v>7960</v>
      </c>
      <c r="E51" s="44">
        <v>1423</v>
      </c>
      <c r="F51" s="79">
        <f t="shared" si="0"/>
        <v>0.84834274752211447</v>
      </c>
      <c r="G51" s="79">
        <f t="shared" si="1"/>
        <v>0.15165725247788553</v>
      </c>
    </row>
    <row r="52" spans="1:7">
      <c r="A52" s="101">
        <v>51</v>
      </c>
      <c r="B52" s="102" t="s">
        <v>143</v>
      </c>
      <c r="C52" s="44">
        <v>8598</v>
      </c>
      <c r="D52" s="44">
        <v>7307</v>
      </c>
      <c r="E52" s="44">
        <v>1291</v>
      </c>
      <c r="F52" s="79">
        <f t="shared" si="0"/>
        <v>0.84984880204698765</v>
      </c>
      <c r="G52" s="79">
        <f t="shared" si="1"/>
        <v>0.15015119795301232</v>
      </c>
    </row>
    <row r="53" spans="1:7">
      <c r="A53" s="101">
        <v>52</v>
      </c>
      <c r="B53" s="102" t="s">
        <v>144</v>
      </c>
      <c r="C53" s="44">
        <v>15664</v>
      </c>
      <c r="D53" s="44">
        <v>12801</v>
      </c>
      <c r="E53" s="44">
        <v>2863</v>
      </c>
      <c r="F53" s="79">
        <f t="shared" si="0"/>
        <v>0.81722420837589382</v>
      </c>
      <c r="G53" s="79">
        <f t="shared" si="1"/>
        <v>0.18277579162410623</v>
      </c>
    </row>
    <row r="54" spans="1:7">
      <c r="A54" s="101">
        <v>53</v>
      </c>
      <c r="B54" s="102" t="s">
        <v>145</v>
      </c>
      <c r="C54" s="44">
        <v>7833</v>
      </c>
      <c r="D54" s="44">
        <v>6571</v>
      </c>
      <c r="E54" s="44">
        <v>1262</v>
      </c>
      <c r="F54" s="79">
        <f t="shared" si="0"/>
        <v>0.83888676113877181</v>
      </c>
      <c r="G54" s="79">
        <f t="shared" si="1"/>
        <v>0.16111323886122814</v>
      </c>
    </row>
    <row r="55" spans="1:7">
      <c r="A55" s="101">
        <v>54</v>
      </c>
      <c r="B55" s="102" t="s">
        <v>146</v>
      </c>
      <c r="C55" s="44">
        <v>25373</v>
      </c>
      <c r="D55" s="44">
        <v>19903</v>
      </c>
      <c r="E55" s="44">
        <v>5470</v>
      </c>
      <c r="F55" s="79">
        <f t="shared" si="0"/>
        <v>0.7844165057344421</v>
      </c>
      <c r="G55" s="79">
        <f t="shared" si="1"/>
        <v>0.21558349426555787</v>
      </c>
    </row>
    <row r="56" spans="1:7">
      <c r="A56" s="101">
        <v>55</v>
      </c>
      <c r="B56" s="102" t="s">
        <v>147</v>
      </c>
      <c r="C56" s="44">
        <v>29972</v>
      </c>
      <c r="D56" s="44">
        <v>22885</v>
      </c>
      <c r="E56" s="44">
        <v>7087</v>
      </c>
      <c r="F56" s="79">
        <f t="shared" si="0"/>
        <v>0.76354597624449483</v>
      </c>
      <c r="G56" s="79">
        <f t="shared" si="1"/>
        <v>0.23645402375550514</v>
      </c>
    </row>
    <row r="57" spans="1:7">
      <c r="A57" s="101">
        <v>56</v>
      </c>
      <c r="B57" s="102" t="s">
        <v>148</v>
      </c>
      <c r="C57" s="44">
        <v>3210</v>
      </c>
      <c r="D57" s="44">
        <v>3023</v>
      </c>
      <c r="E57" s="44">
        <v>187</v>
      </c>
      <c r="F57" s="79">
        <f t="shared" si="0"/>
        <v>0.94174454828660437</v>
      </c>
      <c r="G57" s="79">
        <f t="shared" si="1"/>
        <v>5.8255451713395641E-2</v>
      </c>
    </row>
    <row r="58" spans="1:7">
      <c r="A58" s="101">
        <v>57</v>
      </c>
      <c r="B58" s="102" t="s">
        <v>149</v>
      </c>
      <c r="C58" s="44">
        <v>4758</v>
      </c>
      <c r="D58" s="44">
        <v>3619</v>
      </c>
      <c r="E58" s="44">
        <v>1139</v>
      </c>
      <c r="F58" s="79">
        <f t="shared" si="0"/>
        <v>0.760613703236654</v>
      </c>
      <c r="G58" s="79">
        <f t="shared" si="1"/>
        <v>0.23938629676334594</v>
      </c>
    </row>
    <row r="59" spans="1:7">
      <c r="A59" s="101">
        <v>58</v>
      </c>
      <c r="B59" s="102" t="s">
        <v>150</v>
      </c>
      <c r="C59" s="44">
        <v>12083</v>
      </c>
      <c r="D59" s="44">
        <v>10026</v>
      </c>
      <c r="E59" s="44">
        <v>2057</v>
      </c>
      <c r="F59" s="79">
        <f t="shared" si="0"/>
        <v>0.82976082098816517</v>
      </c>
      <c r="G59" s="79">
        <f t="shared" si="1"/>
        <v>0.1702391790118348</v>
      </c>
    </row>
    <row r="60" spans="1:7">
      <c r="A60" s="101">
        <v>59</v>
      </c>
      <c r="B60" s="102" t="s">
        <v>151</v>
      </c>
      <c r="C60" s="44">
        <v>23630</v>
      </c>
      <c r="D60" s="44">
        <v>17715</v>
      </c>
      <c r="E60" s="44">
        <v>5915</v>
      </c>
      <c r="F60" s="79">
        <f t="shared" si="0"/>
        <v>0.74968260685569188</v>
      </c>
      <c r="G60" s="79">
        <f t="shared" si="1"/>
        <v>0.25031739314430806</v>
      </c>
    </row>
    <row r="61" spans="1:7">
      <c r="A61" s="101">
        <v>60</v>
      </c>
      <c r="B61" s="102" t="s">
        <v>152</v>
      </c>
      <c r="C61" s="44">
        <v>12468</v>
      </c>
      <c r="D61" s="44">
        <v>10213</v>
      </c>
      <c r="E61" s="44">
        <v>2255</v>
      </c>
      <c r="F61" s="79">
        <f t="shared" si="0"/>
        <v>0.81913699069618218</v>
      </c>
      <c r="G61" s="79">
        <f t="shared" si="1"/>
        <v>0.18086300930381777</v>
      </c>
    </row>
    <row r="62" spans="1:7">
      <c r="A62" s="101">
        <v>61</v>
      </c>
      <c r="B62" s="102" t="s">
        <v>153</v>
      </c>
      <c r="C62" s="44">
        <v>17971</v>
      </c>
      <c r="D62" s="44">
        <v>14714</v>
      </c>
      <c r="E62" s="44">
        <v>3257</v>
      </c>
      <c r="F62" s="79">
        <f t="shared" si="0"/>
        <v>0.81876356351900281</v>
      </c>
      <c r="G62" s="79">
        <f t="shared" si="1"/>
        <v>0.18123643648099716</v>
      </c>
    </row>
    <row r="63" spans="1:7">
      <c r="A63" s="101">
        <v>62</v>
      </c>
      <c r="B63" s="102" t="s">
        <v>154</v>
      </c>
      <c r="C63" s="44">
        <v>1986</v>
      </c>
      <c r="D63" s="44">
        <v>1666</v>
      </c>
      <c r="E63" s="44">
        <v>320</v>
      </c>
      <c r="F63" s="79">
        <f t="shared" si="0"/>
        <v>0.8388721047331319</v>
      </c>
      <c r="G63" s="79">
        <f t="shared" si="1"/>
        <v>0.16112789526686808</v>
      </c>
    </row>
    <row r="64" spans="1:7">
      <c r="A64" s="101">
        <v>63</v>
      </c>
      <c r="B64" s="102" t="s">
        <v>155</v>
      </c>
      <c r="C64" s="44">
        <v>29554</v>
      </c>
      <c r="D64" s="44">
        <v>26796</v>
      </c>
      <c r="E64" s="44">
        <v>2758</v>
      </c>
      <c r="F64" s="79">
        <f t="shared" si="0"/>
        <v>0.90667929891046894</v>
      </c>
      <c r="G64" s="79">
        <f t="shared" si="1"/>
        <v>9.3320701089531027E-2</v>
      </c>
    </row>
    <row r="65" spans="1:7">
      <c r="A65" s="101">
        <v>64</v>
      </c>
      <c r="B65" s="102" t="s">
        <v>156</v>
      </c>
      <c r="C65" s="44">
        <v>11461</v>
      </c>
      <c r="D65" s="44">
        <v>8400</v>
      </c>
      <c r="E65" s="44">
        <v>3061</v>
      </c>
      <c r="F65" s="79">
        <f t="shared" si="0"/>
        <v>0.73292033853939442</v>
      </c>
      <c r="G65" s="79">
        <f t="shared" si="1"/>
        <v>0.26707966146060552</v>
      </c>
    </row>
    <row r="66" spans="1:7">
      <c r="A66" s="101">
        <v>65</v>
      </c>
      <c r="B66" s="102" t="s">
        <v>157</v>
      </c>
      <c r="C66" s="44">
        <v>12462</v>
      </c>
      <c r="D66" s="44">
        <v>11503</v>
      </c>
      <c r="E66" s="44">
        <v>959</v>
      </c>
      <c r="F66" s="79">
        <f t="shared" si="0"/>
        <v>0.92304606002246825</v>
      </c>
      <c r="G66" s="79">
        <f t="shared" si="1"/>
        <v>7.6953939977531693E-2</v>
      </c>
    </row>
    <row r="67" spans="1:7">
      <c r="A67" s="101">
        <v>66</v>
      </c>
      <c r="B67" s="102" t="s">
        <v>158</v>
      </c>
      <c r="C67" s="44">
        <v>9983</v>
      </c>
      <c r="D67" s="44">
        <v>8565</v>
      </c>
      <c r="E67" s="44">
        <v>1418</v>
      </c>
      <c r="F67" s="79">
        <f t="shared" ref="F67:F83" si="2">D67/C67</f>
        <v>0.85795852950015028</v>
      </c>
      <c r="G67" s="79">
        <f t="shared" ref="G67:G83" si="3">E67/C67</f>
        <v>0.14204147049984975</v>
      </c>
    </row>
    <row r="68" spans="1:7">
      <c r="A68" s="101">
        <v>67</v>
      </c>
      <c r="B68" s="102" t="s">
        <v>159</v>
      </c>
      <c r="C68" s="44">
        <v>11790</v>
      </c>
      <c r="D68" s="44">
        <v>8885</v>
      </c>
      <c r="E68" s="44">
        <v>2905</v>
      </c>
      <c r="F68" s="79">
        <f t="shared" si="2"/>
        <v>0.75360474978795589</v>
      </c>
      <c r="G68" s="79">
        <f t="shared" si="3"/>
        <v>0.24639525021204411</v>
      </c>
    </row>
    <row r="69" spans="1:7">
      <c r="A69" s="101">
        <v>68</v>
      </c>
      <c r="B69" s="102" t="s">
        <v>160</v>
      </c>
      <c r="C69" s="44">
        <v>10347</v>
      </c>
      <c r="D69" s="44">
        <v>8546</v>
      </c>
      <c r="E69" s="44">
        <v>1801</v>
      </c>
      <c r="F69" s="79">
        <f t="shared" si="2"/>
        <v>0.82593988595728229</v>
      </c>
      <c r="G69" s="79">
        <f t="shared" si="3"/>
        <v>0.17406011404271771</v>
      </c>
    </row>
    <row r="70" spans="1:7">
      <c r="A70" s="101">
        <v>69</v>
      </c>
      <c r="B70" s="102" t="s">
        <v>161</v>
      </c>
      <c r="C70" s="44">
        <v>1662</v>
      </c>
      <c r="D70" s="44">
        <v>1464</v>
      </c>
      <c r="E70" s="44">
        <v>198</v>
      </c>
      <c r="F70" s="79">
        <f t="shared" si="2"/>
        <v>0.88086642599277976</v>
      </c>
      <c r="G70" s="79">
        <f t="shared" si="3"/>
        <v>0.11913357400722022</v>
      </c>
    </row>
    <row r="71" spans="1:7">
      <c r="A71" s="101">
        <v>70</v>
      </c>
      <c r="B71" s="102" t="s">
        <v>162</v>
      </c>
      <c r="C71" s="44">
        <v>6607</v>
      </c>
      <c r="D71" s="44">
        <v>5522</v>
      </c>
      <c r="E71" s="44">
        <v>1085</v>
      </c>
      <c r="F71" s="79">
        <f t="shared" si="2"/>
        <v>0.83578023308612082</v>
      </c>
      <c r="G71" s="79">
        <f t="shared" si="3"/>
        <v>0.16421976691387921</v>
      </c>
    </row>
    <row r="72" spans="1:7">
      <c r="A72" s="101">
        <v>71</v>
      </c>
      <c r="B72" s="102" t="s">
        <v>163</v>
      </c>
      <c r="C72" s="44">
        <v>5788</v>
      </c>
      <c r="D72" s="44">
        <v>4740</v>
      </c>
      <c r="E72" s="44">
        <v>1048</v>
      </c>
      <c r="F72" s="79">
        <f t="shared" si="2"/>
        <v>0.8189357290946786</v>
      </c>
      <c r="G72" s="79">
        <f t="shared" si="3"/>
        <v>0.18106427090532135</v>
      </c>
    </row>
    <row r="73" spans="1:7">
      <c r="A73" s="101">
        <v>72</v>
      </c>
      <c r="B73" s="102" t="s">
        <v>164</v>
      </c>
      <c r="C73" s="44">
        <v>5885</v>
      </c>
      <c r="D73" s="44">
        <v>5339</v>
      </c>
      <c r="E73" s="44">
        <v>546</v>
      </c>
      <c r="F73" s="79">
        <f t="shared" si="2"/>
        <v>0.90722175021240437</v>
      </c>
      <c r="G73" s="79">
        <f t="shared" si="3"/>
        <v>9.2778249787595579E-2</v>
      </c>
    </row>
    <row r="74" spans="1:7">
      <c r="A74" s="101">
        <v>73</v>
      </c>
      <c r="B74" s="102" t="s">
        <v>165</v>
      </c>
      <c r="C74" s="44">
        <v>4981</v>
      </c>
      <c r="D74" s="44">
        <v>4641</v>
      </c>
      <c r="E74" s="44">
        <v>340</v>
      </c>
      <c r="F74" s="79">
        <f t="shared" si="2"/>
        <v>0.93174061433447097</v>
      </c>
      <c r="G74" s="79">
        <f t="shared" si="3"/>
        <v>6.8259385665529013E-2</v>
      </c>
    </row>
    <row r="75" spans="1:7">
      <c r="A75" s="101">
        <v>74</v>
      </c>
      <c r="B75" s="102" t="s">
        <v>166</v>
      </c>
      <c r="C75" s="44">
        <v>4096</v>
      </c>
      <c r="D75" s="44">
        <v>3148</v>
      </c>
      <c r="E75" s="44">
        <v>948</v>
      </c>
      <c r="F75" s="79">
        <f t="shared" si="2"/>
        <v>0.7685546875</v>
      </c>
      <c r="G75" s="79">
        <f t="shared" si="3"/>
        <v>0.2314453125</v>
      </c>
    </row>
    <row r="76" spans="1:7">
      <c r="A76" s="101">
        <v>75</v>
      </c>
      <c r="B76" s="102" t="s">
        <v>167</v>
      </c>
      <c r="C76" s="44">
        <v>1972</v>
      </c>
      <c r="D76" s="44">
        <v>1755</v>
      </c>
      <c r="E76" s="44">
        <v>217</v>
      </c>
      <c r="F76" s="79">
        <f t="shared" si="2"/>
        <v>0.88995943204868155</v>
      </c>
      <c r="G76" s="79">
        <f t="shared" si="3"/>
        <v>0.11004056795131846</v>
      </c>
    </row>
    <row r="77" spans="1:7">
      <c r="A77" s="101">
        <v>76</v>
      </c>
      <c r="B77" s="102" t="s">
        <v>168</v>
      </c>
      <c r="C77" s="44">
        <v>3473</v>
      </c>
      <c r="D77" s="44">
        <v>3021</v>
      </c>
      <c r="E77" s="44">
        <v>452</v>
      </c>
      <c r="F77" s="79">
        <f t="shared" si="2"/>
        <v>0.86985315289375176</v>
      </c>
      <c r="G77" s="79">
        <f t="shared" si="3"/>
        <v>0.13014684710624819</v>
      </c>
    </row>
    <row r="78" spans="1:7">
      <c r="A78" s="101">
        <v>77</v>
      </c>
      <c r="B78" s="102" t="s">
        <v>169</v>
      </c>
      <c r="C78" s="44">
        <v>6972</v>
      </c>
      <c r="D78" s="44">
        <v>5083</v>
      </c>
      <c r="E78" s="44">
        <v>1889</v>
      </c>
      <c r="F78" s="79">
        <f t="shared" si="2"/>
        <v>0.72905909351692488</v>
      </c>
      <c r="G78" s="79">
        <f t="shared" si="3"/>
        <v>0.27094090648307517</v>
      </c>
    </row>
    <row r="79" spans="1:7">
      <c r="A79" s="101">
        <v>78</v>
      </c>
      <c r="B79" s="102" t="s">
        <v>170</v>
      </c>
      <c r="C79" s="44">
        <v>4746</v>
      </c>
      <c r="D79" s="44">
        <v>3490</v>
      </c>
      <c r="E79" s="44">
        <v>1256</v>
      </c>
      <c r="F79" s="79">
        <f t="shared" si="2"/>
        <v>0.73535608933839025</v>
      </c>
      <c r="G79" s="79">
        <f t="shared" si="3"/>
        <v>0.26464391066160975</v>
      </c>
    </row>
    <row r="80" spans="1:7">
      <c r="A80" s="101">
        <v>79</v>
      </c>
      <c r="B80" s="102" t="s">
        <v>171</v>
      </c>
      <c r="C80" s="44">
        <v>3450</v>
      </c>
      <c r="D80" s="44">
        <v>3048</v>
      </c>
      <c r="E80" s="44">
        <v>402</v>
      </c>
      <c r="F80" s="79">
        <f t="shared" si="2"/>
        <v>0.88347826086956527</v>
      </c>
      <c r="G80" s="79">
        <f t="shared" si="3"/>
        <v>0.11652173913043479</v>
      </c>
    </row>
    <row r="81" spans="1:7">
      <c r="A81" s="101">
        <v>80</v>
      </c>
      <c r="B81" s="102" t="s">
        <v>172</v>
      </c>
      <c r="C81" s="44">
        <v>10968</v>
      </c>
      <c r="D81" s="44">
        <v>8827</v>
      </c>
      <c r="E81" s="44">
        <v>2141</v>
      </c>
      <c r="F81" s="79">
        <f t="shared" si="2"/>
        <v>0.8047957695113056</v>
      </c>
      <c r="G81" s="79">
        <f t="shared" si="3"/>
        <v>0.1952042304886944</v>
      </c>
    </row>
    <row r="82" spans="1:7" ht="15.75" thickBot="1">
      <c r="A82" s="101">
        <v>81</v>
      </c>
      <c r="B82" s="102" t="s">
        <v>173</v>
      </c>
      <c r="C82" s="44">
        <v>8773</v>
      </c>
      <c r="D82" s="44">
        <v>6993</v>
      </c>
      <c r="E82" s="44">
        <v>1780</v>
      </c>
      <c r="F82" s="79">
        <f t="shared" si="2"/>
        <v>0.7971047532201071</v>
      </c>
      <c r="G82" s="79">
        <f t="shared" si="3"/>
        <v>0.20289524677989285</v>
      </c>
    </row>
    <row r="83" spans="1:7" ht="15.75" thickBot="1">
      <c r="A83" s="140" t="s">
        <v>90</v>
      </c>
      <c r="B83" s="141"/>
      <c r="C83" s="88">
        <v>2027866</v>
      </c>
      <c r="D83" s="88">
        <v>1582684</v>
      </c>
      <c r="E83" s="88">
        <v>445182</v>
      </c>
      <c r="F83" s="90">
        <f t="shared" si="2"/>
        <v>0.78046774293764976</v>
      </c>
      <c r="G83" s="90">
        <f t="shared" si="3"/>
        <v>0.21953225706235027</v>
      </c>
    </row>
  </sheetData>
  <mergeCells count="1">
    <mergeCell ref="A83:B83"/>
  </mergeCells>
  <pageMargins left="0.7" right="0.7" top="0.75" bottom="0.75" header="0.3" footer="0.3"/>
  <pageSetup paperSize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83"/>
  <sheetViews>
    <sheetView workbookViewId="0">
      <selection activeCell="I4" sqref="I4"/>
    </sheetView>
  </sheetViews>
  <sheetFormatPr defaultColWidth="9.140625" defaultRowHeight="15"/>
  <cols>
    <col min="1" max="1" width="9.140625" style="4"/>
    <col min="2" max="2" width="18.42578125" style="4" bestFit="1" customWidth="1"/>
    <col min="3" max="5" width="9.140625" style="4"/>
    <col min="6" max="6" width="23.28515625" style="4" bestFit="1" customWidth="1"/>
    <col min="7" max="7" width="23.42578125" style="4" bestFit="1" customWidth="1"/>
    <col min="8" max="8" width="9.140625" style="4"/>
    <col min="9" max="9" width="11" style="6" bestFit="1" customWidth="1"/>
    <col min="10" max="10" width="9.140625" style="6"/>
    <col min="11" max="16" width="9.140625" style="4"/>
    <col min="17" max="17" width="9.42578125" style="4" customWidth="1"/>
    <col min="18" max="19" width="9.140625" style="6"/>
    <col min="20" max="16384" width="9.140625" style="4"/>
  </cols>
  <sheetData>
    <row r="1" spans="1:27" ht="59.25" customHeight="1" thickBot="1">
      <c r="A1" s="83" t="s">
        <v>92</v>
      </c>
      <c r="B1" s="100" t="s">
        <v>175</v>
      </c>
      <c r="C1" s="119" t="s">
        <v>263</v>
      </c>
      <c r="D1" s="119" t="s">
        <v>264</v>
      </c>
      <c r="E1" s="119" t="s">
        <v>265</v>
      </c>
      <c r="F1" s="84" t="s">
        <v>300</v>
      </c>
      <c r="G1" s="84" t="s">
        <v>297</v>
      </c>
    </row>
    <row r="2" spans="1:27">
      <c r="A2" s="101">
        <v>1</v>
      </c>
      <c r="B2" s="102" t="s">
        <v>93</v>
      </c>
      <c r="C2" s="120">
        <v>19536</v>
      </c>
      <c r="D2" s="121">
        <v>16234</v>
      </c>
      <c r="E2" s="120">
        <v>3302</v>
      </c>
      <c r="F2" s="79">
        <f>D2/C2</f>
        <v>0.83097870597870593</v>
      </c>
      <c r="G2" s="79">
        <f>E2/C2</f>
        <v>0.16902129402129401</v>
      </c>
      <c r="I2" s="40"/>
      <c r="J2" s="37"/>
      <c r="R2" s="40"/>
      <c r="S2" s="37"/>
      <c r="Z2" s="2"/>
      <c r="AA2" s="7"/>
    </row>
    <row r="3" spans="1:27">
      <c r="A3" s="101">
        <v>2</v>
      </c>
      <c r="B3" s="102" t="s">
        <v>94</v>
      </c>
      <c r="C3" s="120">
        <v>6754</v>
      </c>
      <c r="D3" s="121">
        <v>5930</v>
      </c>
      <c r="E3" s="120">
        <v>824</v>
      </c>
      <c r="F3" s="79">
        <f t="shared" ref="F3:F66" si="0">D3/C3</f>
        <v>0.87799822327509625</v>
      </c>
      <c r="G3" s="79">
        <f t="shared" ref="G3:G66" si="1">E3/C3</f>
        <v>0.12200177672490375</v>
      </c>
      <c r="I3" s="40"/>
      <c r="J3" s="37"/>
      <c r="R3" s="40"/>
      <c r="S3" s="37"/>
      <c r="Z3" s="2"/>
      <c r="AA3" s="7"/>
    </row>
    <row r="4" spans="1:27">
      <c r="A4" s="101">
        <v>3</v>
      </c>
      <c r="B4" s="102" t="s">
        <v>95</v>
      </c>
      <c r="C4" s="120">
        <v>20117</v>
      </c>
      <c r="D4" s="121">
        <v>17013</v>
      </c>
      <c r="E4" s="120">
        <v>3104</v>
      </c>
      <c r="F4" s="79">
        <f t="shared" si="0"/>
        <v>0.84570263955858227</v>
      </c>
      <c r="G4" s="79">
        <f t="shared" si="1"/>
        <v>0.1542973604414177</v>
      </c>
      <c r="I4" s="40"/>
      <c r="J4" s="37"/>
      <c r="R4" s="40"/>
      <c r="S4" s="37"/>
      <c r="Z4" s="2"/>
      <c r="AA4" s="7"/>
    </row>
    <row r="5" spans="1:27">
      <c r="A5" s="101">
        <v>4</v>
      </c>
      <c r="B5" s="102" t="s">
        <v>96</v>
      </c>
      <c r="C5" s="120">
        <v>4019</v>
      </c>
      <c r="D5" s="121">
        <v>3829</v>
      </c>
      <c r="E5" s="120">
        <v>190</v>
      </c>
      <c r="F5" s="79">
        <f t="shared" si="0"/>
        <v>0.95272455834784775</v>
      </c>
      <c r="G5" s="79">
        <f t="shared" si="1"/>
        <v>4.7275441652152278E-2</v>
      </c>
      <c r="I5" s="40"/>
      <c r="J5" s="37"/>
      <c r="R5" s="40"/>
      <c r="S5" s="37"/>
      <c r="Z5" s="2"/>
      <c r="AA5" s="7"/>
    </row>
    <row r="6" spans="1:27">
      <c r="A6" s="101">
        <v>5</v>
      </c>
      <c r="B6" s="102" t="s">
        <v>97</v>
      </c>
      <c r="C6" s="120">
        <v>6262</v>
      </c>
      <c r="D6" s="121">
        <v>4784</v>
      </c>
      <c r="E6" s="120">
        <v>1478</v>
      </c>
      <c r="F6" s="79">
        <f t="shared" si="0"/>
        <v>0.76397317151069943</v>
      </c>
      <c r="G6" s="79">
        <f t="shared" si="1"/>
        <v>0.23602682848930054</v>
      </c>
      <c r="I6" s="40"/>
      <c r="J6" s="37"/>
      <c r="R6" s="40"/>
      <c r="S6" s="37"/>
      <c r="Z6" s="2"/>
      <c r="AA6" s="7"/>
    </row>
    <row r="7" spans="1:27">
      <c r="A7" s="101">
        <v>6</v>
      </c>
      <c r="B7" s="102" t="s">
        <v>98</v>
      </c>
      <c r="C7" s="120">
        <v>18099</v>
      </c>
      <c r="D7" s="121">
        <v>15143</v>
      </c>
      <c r="E7" s="120">
        <v>2956</v>
      </c>
      <c r="F7" s="79">
        <f t="shared" si="0"/>
        <v>0.83667605945079837</v>
      </c>
      <c r="G7" s="79">
        <f t="shared" si="1"/>
        <v>0.1633239405492016</v>
      </c>
      <c r="I7" s="40"/>
      <c r="J7" s="37"/>
      <c r="R7" s="40"/>
      <c r="S7" s="37"/>
      <c r="Z7" s="2"/>
      <c r="AA7" s="7"/>
    </row>
    <row r="8" spans="1:27">
      <c r="A8" s="101">
        <v>7</v>
      </c>
      <c r="B8" s="102" t="s">
        <v>99</v>
      </c>
      <c r="C8" s="120">
        <v>44759</v>
      </c>
      <c r="D8" s="121">
        <v>38329</v>
      </c>
      <c r="E8" s="120">
        <v>6430</v>
      </c>
      <c r="F8" s="79">
        <f t="shared" si="0"/>
        <v>0.8563417413257669</v>
      </c>
      <c r="G8" s="79">
        <f t="shared" si="1"/>
        <v>0.14365825867423312</v>
      </c>
      <c r="I8" s="40"/>
      <c r="J8" s="37"/>
      <c r="R8" s="40"/>
      <c r="S8" s="37"/>
      <c r="Z8" s="2"/>
      <c r="AA8" s="7"/>
    </row>
    <row r="9" spans="1:27">
      <c r="A9" s="101">
        <v>8</v>
      </c>
      <c r="B9" s="102" t="s">
        <v>100</v>
      </c>
      <c r="C9" s="120">
        <v>1761</v>
      </c>
      <c r="D9" s="121">
        <v>1447</v>
      </c>
      <c r="E9" s="120">
        <v>314</v>
      </c>
      <c r="F9" s="79">
        <f t="shared" si="0"/>
        <v>0.82169222032935829</v>
      </c>
      <c r="G9" s="79">
        <f t="shared" si="1"/>
        <v>0.17830777967064168</v>
      </c>
      <c r="I9" s="40"/>
      <c r="J9" s="37"/>
      <c r="R9" s="40"/>
      <c r="S9" s="37"/>
      <c r="Z9" s="2"/>
      <c r="AA9" s="7"/>
    </row>
    <row r="10" spans="1:27">
      <c r="A10" s="101">
        <v>9</v>
      </c>
      <c r="B10" s="102" t="s">
        <v>101</v>
      </c>
      <c r="C10" s="120">
        <v>24742</v>
      </c>
      <c r="D10" s="121">
        <v>20552</v>
      </c>
      <c r="E10" s="120">
        <v>4190</v>
      </c>
      <c r="F10" s="79">
        <f t="shared" si="0"/>
        <v>0.83065233206693068</v>
      </c>
      <c r="G10" s="79">
        <f t="shared" si="1"/>
        <v>0.16934766793306927</v>
      </c>
      <c r="I10" s="40"/>
      <c r="J10" s="37"/>
      <c r="R10" s="40"/>
      <c r="S10" s="37"/>
      <c r="Z10" s="2"/>
      <c r="AA10" s="7"/>
    </row>
    <row r="11" spans="1:27">
      <c r="A11" s="101">
        <v>10</v>
      </c>
      <c r="B11" s="102" t="s">
        <v>102</v>
      </c>
      <c r="C11" s="120">
        <v>29114</v>
      </c>
      <c r="D11" s="121">
        <v>23052</v>
      </c>
      <c r="E11" s="120">
        <v>6062</v>
      </c>
      <c r="F11" s="79">
        <f t="shared" si="0"/>
        <v>0.79178402143298754</v>
      </c>
      <c r="G11" s="79">
        <f t="shared" si="1"/>
        <v>0.20821597856701243</v>
      </c>
      <c r="I11" s="40"/>
      <c r="J11" s="37"/>
      <c r="R11" s="40"/>
      <c r="S11" s="37"/>
      <c r="Z11" s="2"/>
      <c r="AA11" s="7"/>
    </row>
    <row r="12" spans="1:27">
      <c r="A12" s="101">
        <v>11</v>
      </c>
      <c r="B12" s="102" t="s">
        <v>103</v>
      </c>
      <c r="C12" s="120">
        <v>2400</v>
      </c>
      <c r="D12" s="121">
        <v>2030</v>
      </c>
      <c r="E12" s="120">
        <v>370</v>
      </c>
      <c r="F12" s="79">
        <f t="shared" si="0"/>
        <v>0.84583333333333333</v>
      </c>
      <c r="G12" s="79">
        <f t="shared" si="1"/>
        <v>0.15416666666666667</v>
      </c>
      <c r="I12" s="40"/>
      <c r="J12" s="37"/>
      <c r="R12" s="40"/>
      <c r="S12" s="37"/>
      <c r="Z12" s="2"/>
      <c r="AA12" s="7"/>
    </row>
    <row r="13" spans="1:27">
      <c r="A13" s="101">
        <v>12</v>
      </c>
      <c r="B13" s="102" t="s">
        <v>104</v>
      </c>
      <c r="C13" s="120">
        <v>1111</v>
      </c>
      <c r="D13" s="121">
        <v>1059</v>
      </c>
      <c r="E13" s="120">
        <v>52</v>
      </c>
      <c r="F13" s="79">
        <f t="shared" si="0"/>
        <v>0.95319531953195324</v>
      </c>
      <c r="G13" s="79">
        <f t="shared" si="1"/>
        <v>4.6804680468046804E-2</v>
      </c>
      <c r="I13" s="40"/>
      <c r="J13" s="37"/>
      <c r="R13" s="40"/>
      <c r="S13" s="37"/>
      <c r="Z13" s="2"/>
      <c r="AA13" s="7"/>
    </row>
    <row r="14" spans="1:27">
      <c r="A14" s="101">
        <v>13</v>
      </c>
      <c r="B14" s="102" t="s">
        <v>105</v>
      </c>
      <c r="C14" s="120">
        <v>3529</v>
      </c>
      <c r="D14" s="121">
        <v>3293</v>
      </c>
      <c r="E14" s="120">
        <v>236</v>
      </c>
      <c r="F14" s="79">
        <f t="shared" si="0"/>
        <v>0.93312553131198639</v>
      </c>
      <c r="G14" s="79">
        <f t="shared" si="1"/>
        <v>6.6874468688013597E-2</v>
      </c>
      <c r="I14" s="40"/>
      <c r="J14" s="37"/>
      <c r="R14" s="40"/>
      <c r="S14" s="37"/>
      <c r="Z14" s="2"/>
      <c r="AA14" s="7"/>
    </row>
    <row r="15" spans="1:27">
      <c r="A15" s="101">
        <v>14</v>
      </c>
      <c r="B15" s="102" t="s">
        <v>106</v>
      </c>
      <c r="C15" s="120">
        <v>4441</v>
      </c>
      <c r="D15" s="120">
        <v>3323</v>
      </c>
      <c r="E15" s="120">
        <v>1118</v>
      </c>
      <c r="F15" s="79">
        <f t="shared" si="0"/>
        <v>0.74825489754559782</v>
      </c>
      <c r="G15" s="79">
        <f t="shared" si="1"/>
        <v>0.25174510245440218</v>
      </c>
      <c r="I15" s="40"/>
      <c r="J15" s="37"/>
      <c r="R15" s="40"/>
      <c r="S15" s="37"/>
      <c r="Z15" s="2"/>
      <c r="AA15" s="7"/>
    </row>
    <row r="16" spans="1:27">
      <c r="A16" s="101">
        <v>15</v>
      </c>
      <c r="B16" s="102" t="s">
        <v>107</v>
      </c>
      <c r="C16" s="120">
        <v>8455</v>
      </c>
      <c r="D16" s="120">
        <v>5695</v>
      </c>
      <c r="E16" s="120">
        <v>2760</v>
      </c>
      <c r="F16" s="79">
        <f t="shared" si="0"/>
        <v>0.67356593731519809</v>
      </c>
      <c r="G16" s="79">
        <f t="shared" si="1"/>
        <v>0.32643406268480191</v>
      </c>
      <c r="I16" s="40"/>
      <c r="J16" s="37"/>
      <c r="R16" s="40"/>
      <c r="S16" s="37"/>
      <c r="Z16" s="2"/>
      <c r="AA16" s="7"/>
    </row>
    <row r="17" spans="1:19">
      <c r="A17" s="101">
        <v>16</v>
      </c>
      <c r="B17" s="102" t="s">
        <v>108</v>
      </c>
      <c r="C17" s="120">
        <v>22272</v>
      </c>
      <c r="D17" s="120">
        <v>18401</v>
      </c>
      <c r="E17" s="120">
        <v>3871</v>
      </c>
      <c r="F17" s="79">
        <f t="shared" si="0"/>
        <v>0.82619432471264365</v>
      </c>
      <c r="G17" s="79">
        <f t="shared" si="1"/>
        <v>0.17380567528735633</v>
      </c>
    </row>
    <row r="18" spans="1:19">
      <c r="A18" s="101">
        <v>17</v>
      </c>
      <c r="B18" s="102" t="s">
        <v>109</v>
      </c>
      <c r="C18" s="120">
        <v>12787</v>
      </c>
      <c r="D18" s="120">
        <v>9565</v>
      </c>
      <c r="E18" s="120">
        <v>3222</v>
      </c>
      <c r="F18" s="79">
        <f t="shared" si="0"/>
        <v>0.74802533823414408</v>
      </c>
      <c r="G18" s="79">
        <f t="shared" si="1"/>
        <v>0.25197466176585592</v>
      </c>
      <c r="I18" s="2"/>
      <c r="J18" s="7"/>
      <c r="R18" s="2"/>
      <c r="S18" s="7"/>
    </row>
    <row r="19" spans="1:19">
      <c r="A19" s="101">
        <v>18</v>
      </c>
      <c r="B19" s="102" t="s">
        <v>110</v>
      </c>
      <c r="C19" s="120">
        <v>4817</v>
      </c>
      <c r="D19" s="120">
        <v>4127</v>
      </c>
      <c r="E19" s="120">
        <v>690</v>
      </c>
      <c r="F19" s="79">
        <f t="shared" si="0"/>
        <v>0.85675731783267595</v>
      </c>
      <c r="G19" s="79">
        <f t="shared" si="1"/>
        <v>0.14324268216732405</v>
      </c>
      <c r="I19" s="2"/>
      <c r="J19" s="7"/>
      <c r="R19" s="2"/>
      <c r="S19" s="7"/>
    </row>
    <row r="20" spans="1:19">
      <c r="A20" s="101">
        <v>19</v>
      </c>
      <c r="B20" s="102" t="s">
        <v>111</v>
      </c>
      <c r="C20" s="120">
        <v>9684</v>
      </c>
      <c r="D20" s="120">
        <v>7833</v>
      </c>
      <c r="E20" s="120">
        <v>1851</v>
      </c>
      <c r="F20" s="79">
        <f t="shared" si="0"/>
        <v>0.80885997521685249</v>
      </c>
      <c r="G20" s="79">
        <f t="shared" si="1"/>
        <v>0.19114002478314746</v>
      </c>
      <c r="I20" s="2"/>
      <c r="J20" s="7"/>
      <c r="R20" s="2"/>
      <c r="S20" s="7"/>
    </row>
    <row r="21" spans="1:19">
      <c r="A21" s="101">
        <v>20</v>
      </c>
      <c r="B21" s="102" t="s">
        <v>112</v>
      </c>
      <c r="C21" s="120">
        <v>19429</v>
      </c>
      <c r="D21" s="120">
        <v>13705</v>
      </c>
      <c r="E21" s="120">
        <v>5724</v>
      </c>
      <c r="F21" s="79">
        <f t="shared" si="0"/>
        <v>0.70538885171650623</v>
      </c>
      <c r="G21" s="79">
        <f t="shared" si="1"/>
        <v>0.29461114828349377</v>
      </c>
      <c r="I21" s="2"/>
      <c r="J21" s="7"/>
      <c r="R21" s="2"/>
      <c r="S21" s="7"/>
    </row>
    <row r="22" spans="1:19">
      <c r="A22" s="101">
        <v>21</v>
      </c>
      <c r="B22" s="102" t="s">
        <v>113</v>
      </c>
      <c r="C22" s="120">
        <v>8231</v>
      </c>
      <c r="D22" s="120">
        <v>7840</v>
      </c>
      <c r="E22" s="120">
        <v>391</v>
      </c>
      <c r="F22" s="79">
        <f t="shared" si="0"/>
        <v>0.95249665897217839</v>
      </c>
      <c r="G22" s="79">
        <f t="shared" si="1"/>
        <v>4.7503341027821652E-2</v>
      </c>
      <c r="I22" s="2"/>
      <c r="J22" s="7"/>
      <c r="R22" s="2"/>
      <c r="S22" s="7"/>
    </row>
    <row r="23" spans="1:19">
      <c r="A23" s="101">
        <v>22</v>
      </c>
      <c r="B23" s="102" t="s">
        <v>114</v>
      </c>
      <c r="C23" s="120">
        <v>10786</v>
      </c>
      <c r="D23" s="120">
        <v>9095</v>
      </c>
      <c r="E23" s="120">
        <v>1691</v>
      </c>
      <c r="F23" s="79">
        <f t="shared" si="0"/>
        <v>0.84322269608752087</v>
      </c>
      <c r="G23" s="79">
        <f t="shared" si="1"/>
        <v>0.15677730391247913</v>
      </c>
      <c r="I23" s="2"/>
      <c r="J23" s="7"/>
      <c r="R23" s="2"/>
      <c r="S23" s="7"/>
    </row>
    <row r="24" spans="1:19">
      <c r="A24" s="101">
        <v>23</v>
      </c>
      <c r="B24" s="102" t="s">
        <v>115</v>
      </c>
      <c r="C24" s="120">
        <v>6937</v>
      </c>
      <c r="D24" s="120">
        <v>6159</v>
      </c>
      <c r="E24" s="120">
        <v>778</v>
      </c>
      <c r="F24" s="79">
        <f t="shared" si="0"/>
        <v>0.88784777281245497</v>
      </c>
      <c r="G24" s="79">
        <f t="shared" si="1"/>
        <v>0.11215222718754504</v>
      </c>
      <c r="I24" s="2"/>
      <c r="J24" s="7"/>
      <c r="R24" s="2"/>
      <c r="S24" s="7"/>
    </row>
    <row r="25" spans="1:19">
      <c r="A25" s="101">
        <v>24</v>
      </c>
      <c r="B25" s="102" t="s">
        <v>116</v>
      </c>
      <c r="C25" s="120">
        <v>5116</v>
      </c>
      <c r="D25" s="120">
        <v>4337</v>
      </c>
      <c r="E25" s="120">
        <v>779</v>
      </c>
      <c r="F25" s="79">
        <f t="shared" si="0"/>
        <v>0.84773260359655978</v>
      </c>
      <c r="G25" s="79">
        <f t="shared" si="1"/>
        <v>0.1522673964034402</v>
      </c>
      <c r="I25" s="2"/>
      <c r="J25" s="7"/>
      <c r="R25" s="2"/>
      <c r="S25" s="7"/>
    </row>
    <row r="26" spans="1:19">
      <c r="A26" s="101">
        <v>25</v>
      </c>
      <c r="B26" s="102" t="s">
        <v>117</v>
      </c>
      <c r="C26" s="120">
        <v>8732</v>
      </c>
      <c r="D26" s="120">
        <v>8239</v>
      </c>
      <c r="E26" s="120">
        <v>493</v>
      </c>
      <c r="F26" s="79">
        <f t="shared" si="0"/>
        <v>0.94354099862574436</v>
      </c>
      <c r="G26" s="79">
        <f t="shared" si="1"/>
        <v>5.6459001374255614E-2</v>
      </c>
      <c r="I26" s="2"/>
      <c r="J26" s="7"/>
      <c r="R26" s="2"/>
      <c r="S26" s="7"/>
    </row>
    <row r="27" spans="1:19">
      <c r="A27" s="101">
        <v>26</v>
      </c>
      <c r="B27" s="102" t="s">
        <v>118</v>
      </c>
      <c r="C27" s="120">
        <v>7490</v>
      </c>
      <c r="D27" s="120">
        <v>6139</v>
      </c>
      <c r="E27" s="120">
        <v>1351</v>
      </c>
      <c r="F27" s="79">
        <f t="shared" si="0"/>
        <v>0.81962616822429901</v>
      </c>
      <c r="G27" s="79">
        <f t="shared" si="1"/>
        <v>0.18037383177570093</v>
      </c>
      <c r="I27" s="2"/>
      <c r="J27" s="7"/>
      <c r="R27" s="2"/>
      <c r="S27" s="7"/>
    </row>
    <row r="28" spans="1:19">
      <c r="A28" s="101">
        <v>27</v>
      </c>
      <c r="B28" s="102" t="s">
        <v>119</v>
      </c>
      <c r="C28" s="120">
        <v>18056</v>
      </c>
      <c r="D28" s="120">
        <v>16187</v>
      </c>
      <c r="E28" s="120">
        <v>1869</v>
      </c>
      <c r="F28" s="79">
        <f t="shared" si="0"/>
        <v>0.8964887018165707</v>
      </c>
      <c r="G28" s="79">
        <f t="shared" si="1"/>
        <v>0.10351129818342933</v>
      </c>
      <c r="I28" s="2"/>
      <c r="J28" s="7"/>
      <c r="R28" s="2"/>
      <c r="S28" s="7"/>
    </row>
    <row r="29" spans="1:19">
      <c r="A29" s="101">
        <v>28</v>
      </c>
      <c r="B29" s="102" t="s">
        <v>120</v>
      </c>
      <c r="C29" s="120">
        <v>9637</v>
      </c>
      <c r="D29" s="120">
        <v>7095</v>
      </c>
      <c r="E29" s="120">
        <v>2542</v>
      </c>
      <c r="F29" s="79">
        <f t="shared" si="0"/>
        <v>0.73622496627581202</v>
      </c>
      <c r="G29" s="79">
        <f t="shared" si="1"/>
        <v>0.26377503372418803</v>
      </c>
      <c r="I29" s="2"/>
      <c r="J29" s="7"/>
      <c r="R29" s="2"/>
      <c r="S29" s="7"/>
    </row>
    <row r="30" spans="1:19">
      <c r="A30" s="101">
        <v>29</v>
      </c>
      <c r="B30" s="102" t="s">
        <v>121</v>
      </c>
      <c r="C30" s="120">
        <v>3205</v>
      </c>
      <c r="D30" s="120">
        <v>2477</v>
      </c>
      <c r="E30" s="120">
        <v>728</v>
      </c>
      <c r="F30" s="79">
        <f t="shared" si="0"/>
        <v>0.77285491419656782</v>
      </c>
      <c r="G30" s="79">
        <f t="shared" si="1"/>
        <v>0.22714508580343215</v>
      </c>
      <c r="I30" s="2"/>
      <c r="J30" s="7"/>
      <c r="R30" s="2"/>
      <c r="S30" s="7"/>
    </row>
    <row r="31" spans="1:19">
      <c r="A31" s="101">
        <v>30</v>
      </c>
      <c r="B31" s="102" t="s">
        <v>122</v>
      </c>
      <c r="C31" s="120">
        <v>1676</v>
      </c>
      <c r="D31" s="120">
        <v>1423</v>
      </c>
      <c r="E31" s="120">
        <v>253</v>
      </c>
      <c r="F31" s="79">
        <f t="shared" si="0"/>
        <v>0.84904534606205251</v>
      </c>
      <c r="G31" s="79">
        <f t="shared" si="1"/>
        <v>0.15095465393794749</v>
      </c>
      <c r="I31" s="2"/>
      <c r="J31" s="7"/>
      <c r="R31" s="2"/>
      <c r="S31" s="7"/>
    </row>
    <row r="32" spans="1:19">
      <c r="A32" s="101">
        <v>31</v>
      </c>
      <c r="B32" s="102" t="s">
        <v>123</v>
      </c>
      <c r="C32" s="120">
        <v>26370</v>
      </c>
      <c r="D32" s="120">
        <v>22149</v>
      </c>
      <c r="E32" s="120">
        <v>4221</v>
      </c>
      <c r="F32" s="79">
        <f t="shared" si="0"/>
        <v>0.83993174061433451</v>
      </c>
      <c r="G32" s="79">
        <f t="shared" si="1"/>
        <v>0.16006825938566552</v>
      </c>
      <c r="I32" s="2"/>
      <c r="J32" s="7"/>
      <c r="R32" s="2"/>
      <c r="S32" s="7"/>
    </row>
    <row r="33" spans="1:7">
      <c r="A33" s="101">
        <v>32</v>
      </c>
      <c r="B33" s="102" t="s">
        <v>124</v>
      </c>
      <c r="C33" s="120">
        <v>7190</v>
      </c>
      <c r="D33" s="120">
        <v>5672</v>
      </c>
      <c r="E33" s="120">
        <v>1518</v>
      </c>
      <c r="F33" s="79">
        <f t="shared" si="0"/>
        <v>0.78887343532684284</v>
      </c>
      <c r="G33" s="79">
        <f t="shared" si="1"/>
        <v>0.21112656467315716</v>
      </c>
    </row>
    <row r="34" spans="1:7">
      <c r="A34" s="101">
        <v>33</v>
      </c>
      <c r="B34" s="102" t="s">
        <v>125</v>
      </c>
      <c r="C34" s="120">
        <v>35943</v>
      </c>
      <c r="D34" s="120">
        <v>31508</v>
      </c>
      <c r="E34" s="120">
        <v>4435</v>
      </c>
      <c r="F34" s="79">
        <f t="shared" si="0"/>
        <v>0.87661018835378235</v>
      </c>
      <c r="G34" s="79">
        <f t="shared" si="1"/>
        <v>0.12338981164621762</v>
      </c>
    </row>
    <row r="35" spans="1:7">
      <c r="A35" s="101">
        <v>34</v>
      </c>
      <c r="B35" s="102" t="s">
        <v>126</v>
      </c>
      <c r="C35" s="120">
        <v>6428</v>
      </c>
      <c r="D35" s="121">
        <v>5057</v>
      </c>
      <c r="E35" s="120">
        <v>1371</v>
      </c>
      <c r="F35" s="79">
        <f t="shared" si="0"/>
        <v>0.78671437461107652</v>
      </c>
      <c r="G35" s="79">
        <f t="shared" si="1"/>
        <v>0.21328562538892346</v>
      </c>
    </row>
    <row r="36" spans="1:7">
      <c r="A36" s="101">
        <v>35</v>
      </c>
      <c r="B36" s="102" t="s">
        <v>127</v>
      </c>
      <c r="C36" s="120">
        <v>30790</v>
      </c>
      <c r="D36" s="121">
        <v>26365</v>
      </c>
      <c r="E36" s="120">
        <v>4425</v>
      </c>
      <c r="F36" s="79">
        <f t="shared" si="0"/>
        <v>0.85628450795712896</v>
      </c>
      <c r="G36" s="79">
        <f t="shared" si="1"/>
        <v>0.14371549204287107</v>
      </c>
    </row>
    <row r="37" spans="1:7">
      <c r="A37" s="101">
        <v>36</v>
      </c>
      <c r="B37" s="102" t="s">
        <v>128</v>
      </c>
      <c r="C37" s="120">
        <v>5084</v>
      </c>
      <c r="D37" s="120">
        <v>4846</v>
      </c>
      <c r="E37" s="120">
        <v>238</v>
      </c>
      <c r="F37" s="79">
        <f t="shared" si="0"/>
        <v>0.95318646734854451</v>
      </c>
      <c r="G37" s="79">
        <f t="shared" si="1"/>
        <v>4.6813532651455547E-2</v>
      </c>
    </row>
    <row r="38" spans="1:7">
      <c r="A38" s="101">
        <v>37</v>
      </c>
      <c r="B38" s="102" t="s">
        <v>129</v>
      </c>
      <c r="C38" s="120">
        <v>10704</v>
      </c>
      <c r="D38" s="121">
        <v>8675</v>
      </c>
      <c r="E38" s="120">
        <v>2029</v>
      </c>
      <c r="F38" s="79">
        <f t="shared" si="0"/>
        <v>0.81044469357249627</v>
      </c>
      <c r="G38" s="79">
        <f t="shared" si="1"/>
        <v>0.18955530642750373</v>
      </c>
    </row>
    <row r="39" spans="1:7">
      <c r="A39" s="101">
        <v>38</v>
      </c>
      <c r="B39" s="102" t="s">
        <v>130</v>
      </c>
      <c r="C39" s="120">
        <v>13113</v>
      </c>
      <c r="D39" s="121">
        <v>11549</v>
      </c>
      <c r="E39" s="120">
        <v>1564</v>
      </c>
      <c r="F39" s="79">
        <f t="shared" si="0"/>
        <v>0.8807290475101045</v>
      </c>
      <c r="G39" s="79">
        <f t="shared" si="1"/>
        <v>0.11927095248989553</v>
      </c>
    </row>
    <row r="40" spans="1:7">
      <c r="A40" s="101">
        <v>39</v>
      </c>
      <c r="B40" s="102" t="s">
        <v>131</v>
      </c>
      <c r="C40" s="120">
        <v>5689</v>
      </c>
      <c r="D40" s="121">
        <v>4472</v>
      </c>
      <c r="E40" s="120">
        <v>1217</v>
      </c>
      <c r="F40" s="79">
        <f t="shared" si="0"/>
        <v>0.78607839690631043</v>
      </c>
      <c r="G40" s="79">
        <f t="shared" si="1"/>
        <v>0.21392160309368957</v>
      </c>
    </row>
    <row r="41" spans="1:7">
      <c r="A41" s="101">
        <v>40</v>
      </c>
      <c r="B41" s="102" t="s">
        <v>132</v>
      </c>
      <c r="C41" s="120">
        <v>4417</v>
      </c>
      <c r="D41" s="121">
        <v>3502</v>
      </c>
      <c r="E41" s="120">
        <v>915</v>
      </c>
      <c r="F41" s="79">
        <f t="shared" si="0"/>
        <v>0.79284582295675798</v>
      </c>
      <c r="G41" s="79">
        <f t="shared" si="1"/>
        <v>0.20715417704324202</v>
      </c>
    </row>
    <row r="42" spans="1:7">
      <c r="A42" s="101">
        <v>41</v>
      </c>
      <c r="B42" s="102" t="s">
        <v>133</v>
      </c>
      <c r="C42" s="120">
        <v>3216</v>
      </c>
      <c r="D42" s="121">
        <v>2718</v>
      </c>
      <c r="E42" s="120">
        <v>498</v>
      </c>
      <c r="F42" s="79">
        <f t="shared" si="0"/>
        <v>0.84514925373134331</v>
      </c>
      <c r="G42" s="79">
        <f t="shared" si="1"/>
        <v>0.15485074626865672</v>
      </c>
    </row>
    <row r="43" spans="1:7">
      <c r="A43" s="101">
        <v>42</v>
      </c>
      <c r="B43" s="102" t="s">
        <v>134</v>
      </c>
      <c r="C43" s="120">
        <v>49627</v>
      </c>
      <c r="D43" s="121">
        <v>42184</v>
      </c>
      <c r="E43" s="120">
        <v>7443</v>
      </c>
      <c r="F43" s="79">
        <f t="shared" si="0"/>
        <v>0.85002115783746746</v>
      </c>
      <c r="G43" s="79">
        <f t="shared" si="1"/>
        <v>0.14997884216253249</v>
      </c>
    </row>
    <row r="44" spans="1:7">
      <c r="A44" s="101">
        <v>43</v>
      </c>
      <c r="B44" s="102" t="s">
        <v>135</v>
      </c>
      <c r="C44" s="120">
        <v>8891</v>
      </c>
      <c r="D44" s="121">
        <v>6869</v>
      </c>
      <c r="E44" s="120">
        <v>2022</v>
      </c>
      <c r="F44" s="79">
        <f t="shared" si="0"/>
        <v>0.77257901248453498</v>
      </c>
      <c r="G44" s="79">
        <f t="shared" si="1"/>
        <v>0.22742098751546508</v>
      </c>
    </row>
    <row r="45" spans="1:7">
      <c r="A45" s="101">
        <v>44</v>
      </c>
      <c r="B45" s="102" t="s">
        <v>136</v>
      </c>
      <c r="C45" s="120">
        <v>15530</v>
      </c>
      <c r="D45" s="121">
        <v>13150</v>
      </c>
      <c r="E45" s="120">
        <v>2380</v>
      </c>
      <c r="F45" s="79">
        <f t="shared" si="0"/>
        <v>0.84674822923374116</v>
      </c>
      <c r="G45" s="79">
        <f t="shared" si="1"/>
        <v>0.15325177076625884</v>
      </c>
    </row>
    <row r="46" spans="1:7">
      <c r="A46" s="101">
        <v>45</v>
      </c>
      <c r="B46" s="102" t="s">
        <v>137</v>
      </c>
      <c r="C46" s="120">
        <v>40025</v>
      </c>
      <c r="D46" s="121">
        <v>33706</v>
      </c>
      <c r="E46" s="120">
        <v>6319</v>
      </c>
      <c r="F46" s="79">
        <f t="shared" si="0"/>
        <v>0.84212367270455968</v>
      </c>
      <c r="G46" s="79">
        <f t="shared" si="1"/>
        <v>0.15787632729544035</v>
      </c>
    </row>
    <row r="47" spans="1:7">
      <c r="A47" s="101">
        <v>46</v>
      </c>
      <c r="B47" s="102" t="s">
        <v>138</v>
      </c>
      <c r="C47" s="120">
        <v>12595</v>
      </c>
      <c r="D47" s="121">
        <v>10844</v>
      </c>
      <c r="E47" s="120">
        <v>1751</v>
      </c>
      <c r="F47" s="79">
        <f t="shared" si="0"/>
        <v>0.86097657800714567</v>
      </c>
      <c r="G47" s="79">
        <f t="shared" si="1"/>
        <v>0.13902342199285431</v>
      </c>
    </row>
    <row r="48" spans="1:7">
      <c r="A48" s="101">
        <v>47</v>
      </c>
      <c r="B48" s="102" t="s">
        <v>139</v>
      </c>
      <c r="C48" s="120">
        <v>10156</v>
      </c>
      <c r="D48" s="121">
        <v>9203</v>
      </c>
      <c r="E48" s="120">
        <v>953</v>
      </c>
      <c r="F48" s="79">
        <f t="shared" si="0"/>
        <v>0.90616384403308392</v>
      </c>
      <c r="G48" s="79">
        <f t="shared" si="1"/>
        <v>9.3836155966916107E-2</v>
      </c>
    </row>
    <row r="49" spans="1:7">
      <c r="A49" s="101">
        <v>48</v>
      </c>
      <c r="B49" s="102" t="s">
        <v>140</v>
      </c>
      <c r="C49" s="120">
        <v>14385</v>
      </c>
      <c r="D49" s="121">
        <v>11714</v>
      </c>
      <c r="E49" s="120">
        <v>2671</v>
      </c>
      <c r="F49" s="79">
        <f t="shared" si="0"/>
        <v>0.81432047271463326</v>
      </c>
      <c r="G49" s="79">
        <f t="shared" si="1"/>
        <v>0.18567952728536671</v>
      </c>
    </row>
    <row r="50" spans="1:7">
      <c r="A50" s="101">
        <v>49</v>
      </c>
      <c r="B50" s="102" t="s">
        <v>141</v>
      </c>
      <c r="C50" s="120">
        <v>2961</v>
      </c>
      <c r="D50" s="121">
        <v>2764</v>
      </c>
      <c r="E50" s="120">
        <v>197</v>
      </c>
      <c r="F50" s="79">
        <f t="shared" si="0"/>
        <v>0.93346842283012499</v>
      </c>
      <c r="G50" s="79">
        <f t="shared" si="1"/>
        <v>6.6531577169875039E-2</v>
      </c>
    </row>
    <row r="51" spans="1:7">
      <c r="A51" s="101">
        <v>50</v>
      </c>
      <c r="B51" s="102" t="s">
        <v>142</v>
      </c>
      <c r="C51" s="120">
        <v>9237</v>
      </c>
      <c r="D51" s="121">
        <v>7772</v>
      </c>
      <c r="E51" s="120">
        <v>1465</v>
      </c>
      <c r="F51" s="79">
        <f t="shared" si="0"/>
        <v>0.84139872252895964</v>
      </c>
      <c r="G51" s="79">
        <f t="shared" si="1"/>
        <v>0.15860127747104039</v>
      </c>
    </row>
    <row r="52" spans="1:7">
      <c r="A52" s="101">
        <v>51</v>
      </c>
      <c r="B52" s="102" t="s">
        <v>143</v>
      </c>
      <c r="C52" s="120">
        <v>13546</v>
      </c>
      <c r="D52" s="121">
        <v>12343</v>
      </c>
      <c r="E52" s="120">
        <v>1203</v>
      </c>
      <c r="F52" s="79">
        <f t="shared" si="0"/>
        <v>0.91119149564447066</v>
      </c>
      <c r="G52" s="79">
        <f t="shared" si="1"/>
        <v>8.8808504355529311E-2</v>
      </c>
    </row>
    <row r="53" spans="1:7">
      <c r="A53" s="101">
        <v>52</v>
      </c>
      <c r="B53" s="102" t="s">
        <v>144</v>
      </c>
      <c r="C53" s="120">
        <v>14109</v>
      </c>
      <c r="D53" s="121">
        <v>11438</v>
      </c>
      <c r="E53" s="120">
        <v>2671</v>
      </c>
      <c r="F53" s="79">
        <f t="shared" si="0"/>
        <v>0.81068821319724993</v>
      </c>
      <c r="G53" s="79">
        <f t="shared" si="1"/>
        <v>0.18931178680275002</v>
      </c>
    </row>
    <row r="54" spans="1:7">
      <c r="A54" s="101">
        <v>53</v>
      </c>
      <c r="B54" s="102" t="s">
        <v>145</v>
      </c>
      <c r="C54" s="120">
        <v>10196</v>
      </c>
      <c r="D54" s="121">
        <v>5641</v>
      </c>
      <c r="E54" s="120">
        <v>4555</v>
      </c>
      <c r="F54" s="79">
        <f t="shared" si="0"/>
        <v>0.55325617889368384</v>
      </c>
      <c r="G54" s="79">
        <f t="shared" si="1"/>
        <v>0.44674382110631622</v>
      </c>
    </row>
    <row r="55" spans="1:7">
      <c r="A55" s="101">
        <v>54</v>
      </c>
      <c r="B55" s="102" t="s">
        <v>146</v>
      </c>
      <c r="C55" s="120">
        <v>12054</v>
      </c>
      <c r="D55" s="121">
        <v>9969</v>
      </c>
      <c r="E55" s="120">
        <v>2085</v>
      </c>
      <c r="F55" s="79">
        <f t="shared" si="0"/>
        <v>0.82702837232453952</v>
      </c>
      <c r="G55" s="79">
        <f t="shared" si="1"/>
        <v>0.17297162767546043</v>
      </c>
    </row>
    <row r="56" spans="1:7">
      <c r="A56" s="101">
        <v>55</v>
      </c>
      <c r="B56" s="102" t="s">
        <v>147</v>
      </c>
      <c r="C56" s="120">
        <v>26639</v>
      </c>
      <c r="D56" s="121">
        <v>20984</v>
      </c>
      <c r="E56" s="120">
        <v>5655</v>
      </c>
      <c r="F56" s="79">
        <f t="shared" si="0"/>
        <v>0.78771725665377834</v>
      </c>
      <c r="G56" s="79">
        <f t="shared" si="1"/>
        <v>0.21228274334622171</v>
      </c>
    </row>
    <row r="57" spans="1:7">
      <c r="A57" s="101">
        <v>56</v>
      </c>
      <c r="B57" s="102" t="s">
        <v>148</v>
      </c>
      <c r="C57" s="120">
        <v>2348</v>
      </c>
      <c r="D57" s="121">
        <v>2274</v>
      </c>
      <c r="E57" s="120">
        <v>74</v>
      </c>
      <c r="F57" s="79">
        <f t="shared" si="0"/>
        <v>0.96848381601362865</v>
      </c>
      <c r="G57" s="79">
        <f t="shared" si="1"/>
        <v>3.1516183986371377E-2</v>
      </c>
    </row>
    <row r="58" spans="1:7">
      <c r="A58" s="101">
        <v>57</v>
      </c>
      <c r="B58" s="102" t="s">
        <v>149</v>
      </c>
      <c r="C58" s="120">
        <v>4026</v>
      </c>
      <c r="D58" s="121">
        <v>3352</v>
      </c>
      <c r="E58" s="120">
        <v>674</v>
      </c>
      <c r="F58" s="79">
        <f t="shared" si="0"/>
        <v>0.83258817685047193</v>
      </c>
      <c r="G58" s="79">
        <f t="shared" si="1"/>
        <v>0.16741182314952807</v>
      </c>
    </row>
    <row r="59" spans="1:7">
      <c r="A59" s="101">
        <v>58</v>
      </c>
      <c r="B59" s="102" t="s">
        <v>150</v>
      </c>
      <c r="C59" s="120">
        <v>15419</v>
      </c>
      <c r="D59" s="121">
        <v>13338</v>
      </c>
      <c r="E59" s="120">
        <v>2081</v>
      </c>
      <c r="F59" s="79">
        <f t="shared" si="0"/>
        <v>0.86503664310266559</v>
      </c>
      <c r="G59" s="79">
        <f t="shared" si="1"/>
        <v>0.13496335689733446</v>
      </c>
    </row>
    <row r="60" spans="1:7">
      <c r="A60" s="101">
        <v>59</v>
      </c>
      <c r="B60" s="102" t="s">
        <v>151</v>
      </c>
      <c r="C60" s="120">
        <v>8545</v>
      </c>
      <c r="D60" s="121">
        <v>6844</v>
      </c>
      <c r="E60" s="120">
        <v>1701</v>
      </c>
      <c r="F60" s="79">
        <f t="shared" si="0"/>
        <v>0.80093622001170273</v>
      </c>
      <c r="G60" s="79">
        <f t="shared" si="1"/>
        <v>0.19906377998829725</v>
      </c>
    </row>
    <row r="61" spans="1:7">
      <c r="A61" s="101">
        <v>60</v>
      </c>
      <c r="B61" s="102" t="s">
        <v>152</v>
      </c>
      <c r="C61" s="120">
        <v>11910</v>
      </c>
      <c r="D61" s="121">
        <v>10625</v>
      </c>
      <c r="E61" s="120">
        <v>1285</v>
      </c>
      <c r="F61" s="79">
        <f t="shared" si="0"/>
        <v>0.89210747271200674</v>
      </c>
      <c r="G61" s="79">
        <f t="shared" si="1"/>
        <v>0.10789252728799328</v>
      </c>
    </row>
    <row r="62" spans="1:7">
      <c r="A62" s="101">
        <v>61</v>
      </c>
      <c r="B62" s="102" t="s">
        <v>153</v>
      </c>
      <c r="C62" s="120">
        <v>7446</v>
      </c>
      <c r="D62" s="121">
        <v>5156</v>
      </c>
      <c r="E62" s="120">
        <v>2290</v>
      </c>
      <c r="F62" s="79">
        <f t="shared" si="0"/>
        <v>0.69245232339511142</v>
      </c>
      <c r="G62" s="79">
        <f t="shared" si="1"/>
        <v>0.30754767660488852</v>
      </c>
    </row>
    <row r="63" spans="1:7">
      <c r="A63" s="101">
        <v>62</v>
      </c>
      <c r="B63" s="102" t="s">
        <v>154</v>
      </c>
      <c r="C63" s="120">
        <v>1360</v>
      </c>
      <c r="D63" s="121">
        <v>1238</v>
      </c>
      <c r="E63" s="120">
        <v>122</v>
      </c>
      <c r="F63" s="79">
        <f t="shared" si="0"/>
        <v>0.91029411764705881</v>
      </c>
      <c r="G63" s="79">
        <f t="shared" si="1"/>
        <v>8.9705882352941177E-2</v>
      </c>
    </row>
    <row r="64" spans="1:7">
      <c r="A64" s="101">
        <v>63</v>
      </c>
      <c r="B64" s="102" t="s">
        <v>155</v>
      </c>
      <c r="C64" s="120">
        <v>22287</v>
      </c>
      <c r="D64" s="121">
        <v>20106</v>
      </c>
      <c r="E64" s="120">
        <v>2181</v>
      </c>
      <c r="F64" s="79">
        <f t="shared" si="0"/>
        <v>0.90214026113878043</v>
      </c>
      <c r="G64" s="79">
        <f t="shared" si="1"/>
        <v>9.7859738861219542E-2</v>
      </c>
    </row>
    <row r="65" spans="1:7">
      <c r="A65" s="101">
        <v>64</v>
      </c>
      <c r="B65" s="102" t="s">
        <v>156</v>
      </c>
      <c r="C65" s="120">
        <v>8629</v>
      </c>
      <c r="D65" s="121">
        <v>6017</v>
      </c>
      <c r="E65" s="120">
        <v>2612</v>
      </c>
      <c r="F65" s="79">
        <f t="shared" si="0"/>
        <v>0.69729980298991767</v>
      </c>
      <c r="G65" s="79">
        <f t="shared" si="1"/>
        <v>0.30270019701008227</v>
      </c>
    </row>
    <row r="66" spans="1:7">
      <c r="A66" s="101">
        <v>65</v>
      </c>
      <c r="B66" s="102" t="s">
        <v>157</v>
      </c>
      <c r="C66" s="120">
        <v>3907</v>
      </c>
      <c r="D66" s="121">
        <v>3733</v>
      </c>
      <c r="E66" s="120">
        <v>174</v>
      </c>
      <c r="F66" s="79">
        <f t="shared" si="0"/>
        <v>0.95546455080624515</v>
      </c>
      <c r="G66" s="79">
        <f t="shared" si="1"/>
        <v>4.4535449193754802E-2</v>
      </c>
    </row>
    <row r="67" spans="1:7">
      <c r="A67" s="101">
        <v>66</v>
      </c>
      <c r="B67" s="102" t="s">
        <v>158</v>
      </c>
      <c r="C67" s="120">
        <v>14797</v>
      </c>
      <c r="D67" s="121">
        <v>12500</v>
      </c>
      <c r="E67" s="120">
        <v>2297</v>
      </c>
      <c r="F67" s="79">
        <f t="shared" ref="F67:F83" si="2">D67/C67</f>
        <v>0.84476583091167123</v>
      </c>
      <c r="G67" s="79">
        <f t="shared" ref="G67:G83" si="3">E67/C67</f>
        <v>0.15523416908832871</v>
      </c>
    </row>
    <row r="68" spans="1:7">
      <c r="A68" s="101">
        <v>67</v>
      </c>
      <c r="B68" s="102" t="s">
        <v>159</v>
      </c>
      <c r="C68" s="120">
        <v>1966</v>
      </c>
      <c r="D68" s="121">
        <v>1344</v>
      </c>
      <c r="E68" s="120">
        <v>622</v>
      </c>
      <c r="F68" s="79">
        <f t="shared" si="2"/>
        <v>0.68362156663275686</v>
      </c>
      <c r="G68" s="79">
        <f t="shared" si="3"/>
        <v>0.31637843336724314</v>
      </c>
    </row>
    <row r="69" spans="1:7">
      <c r="A69" s="101">
        <v>68</v>
      </c>
      <c r="B69" s="102" t="s">
        <v>160</v>
      </c>
      <c r="C69" s="120">
        <v>11442</v>
      </c>
      <c r="D69" s="121">
        <v>9712</v>
      </c>
      <c r="E69" s="120">
        <v>1730</v>
      </c>
      <c r="F69" s="79">
        <f t="shared" si="2"/>
        <v>0.84880265687816814</v>
      </c>
      <c r="G69" s="79">
        <f t="shared" si="3"/>
        <v>0.15119734312183183</v>
      </c>
    </row>
    <row r="70" spans="1:7">
      <c r="A70" s="101">
        <v>69</v>
      </c>
      <c r="B70" s="102" t="s">
        <v>161</v>
      </c>
      <c r="C70" s="120">
        <v>2021</v>
      </c>
      <c r="D70" s="121">
        <v>1829</v>
      </c>
      <c r="E70" s="120">
        <v>192</v>
      </c>
      <c r="F70" s="79">
        <f t="shared" si="2"/>
        <v>0.90499752597723904</v>
      </c>
      <c r="G70" s="79">
        <f t="shared" si="3"/>
        <v>9.5002474022761005E-2</v>
      </c>
    </row>
    <row r="71" spans="1:7">
      <c r="A71" s="101">
        <v>70</v>
      </c>
      <c r="B71" s="102" t="s">
        <v>162</v>
      </c>
      <c r="C71" s="120">
        <v>6652</v>
      </c>
      <c r="D71" s="121">
        <v>5607</v>
      </c>
      <c r="E71" s="120">
        <v>1045</v>
      </c>
      <c r="F71" s="79">
        <f t="shared" si="2"/>
        <v>0.8429043896572459</v>
      </c>
      <c r="G71" s="79">
        <f t="shared" si="3"/>
        <v>0.15709561034275407</v>
      </c>
    </row>
    <row r="72" spans="1:7">
      <c r="A72" s="101">
        <v>71</v>
      </c>
      <c r="B72" s="102" t="s">
        <v>163</v>
      </c>
      <c r="C72" s="120">
        <v>3873</v>
      </c>
      <c r="D72" s="121">
        <v>3307</v>
      </c>
      <c r="E72" s="120">
        <v>566</v>
      </c>
      <c r="F72" s="79">
        <f t="shared" si="2"/>
        <v>0.85386005680351151</v>
      </c>
      <c r="G72" s="79">
        <f t="shared" si="3"/>
        <v>0.14613994319648851</v>
      </c>
    </row>
    <row r="73" spans="1:7">
      <c r="A73" s="101">
        <v>72</v>
      </c>
      <c r="B73" s="102" t="s">
        <v>164</v>
      </c>
      <c r="C73" s="120">
        <v>1885</v>
      </c>
      <c r="D73" s="121">
        <v>1463</v>
      </c>
      <c r="E73" s="120">
        <v>422</v>
      </c>
      <c r="F73" s="79">
        <f t="shared" si="2"/>
        <v>0.77612732095490711</v>
      </c>
      <c r="G73" s="79">
        <f t="shared" si="3"/>
        <v>0.22387267904509284</v>
      </c>
    </row>
    <row r="74" spans="1:7">
      <c r="A74" s="101">
        <v>73</v>
      </c>
      <c r="B74" s="102" t="s">
        <v>165</v>
      </c>
      <c r="C74" s="120">
        <v>1076</v>
      </c>
      <c r="D74" s="121">
        <v>994</v>
      </c>
      <c r="E74" s="120">
        <v>82</v>
      </c>
      <c r="F74" s="79">
        <f t="shared" si="2"/>
        <v>0.92379182156133832</v>
      </c>
      <c r="G74" s="79">
        <f t="shared" si="3"/>
        <v>7.6208178438661706E-2</v>
      </c>
    </row>
    <row r="75" spans="1:7">
      <c r="A75" s="101">
        <v>74</v>
      </c>
      <c r="B75" s="102" t="s">
        <v>166</v>
      </c>
      <c r="C75" s="120">
        <v>802</v>
      </c>
      <c r="D75" s="121">
        <v>540</v>
      </c>
      <c r="E75" s="120">
        <v>262</v>
      </c>
      <c r="F75" s="79">
        <f t="shared" si="2"/>
        <v>0.67331670822942646</v>
      </c>
      <c r="G75" s="79">
        <f t="shared" si="3"/>
        <v>0.32668329177057359</v>
      </c>
    </row>
    <row r="76" spans="1:7">
      <c r="A76" s="101">
        <v>75</v>
      </c>
      <c r="B76" s="102" t="s">
        <v>167</v>
      </c>
      <c r="C76" s="120">
        <v>3628</v>
      </c>
      <c r="D76" s="121">
        <v>3451</v>
      </c>
      <c r="E76" s="120">
        <v>177</v>
      </c>
      <c r="F76" s="79">
        <f t="shared" si="2"/>
        <v>0.95121278941565601</v>
      </c>
      <c r="G76" s="79">
        <f t="shared" si="3"/>
        <v>4.8787210584343994E-2</v>
      </c>
    </row>
    <row r="77" spans="1:7">
      <c r="A77" s="101">
        <v>76</v>
      </c>
      <c r="B77" s="102" t="s">
        <v>168</v>
      </c>
      <c r="C77" s="120">
        <v>2230</v>
      </c>
      <c r="D77" s="121">
        <v>1975</v>
      </c>
      <c r="E77" s="120">
        <v>255</v>
      </c>
      <c r="F77" s="79">
        <f t="shared" si="2"/>
        <v>0.88565022421524664</v>
      </c>
      <c r="G77" s="79">
        <f t="shared" si="3"/>
        <v>0.11434977578475336</v>
      </c>
    </row>
    <row r="78" spans="1:7">
      <c r="A78" s="101">
        <v>77</v>
      </c>
      <c r="B78" s="102" t="s">
        <v>169</v>
      </c>
      <c r="C78" s="120">
        <v>1758</v>
      </c>
      <c r="D78" s="121">
        <v>1296</v>
      </c>
      <c r="E78" s="120">
        <v>462</v>
      </c>
      <c r="F78" s="79">
        <f t="shared" si="2"/>
        <v>0.73720136518771329</v>
      </c>
      <c r="G78" s="79">
        <f t="shared" si="3"/>
        <v>0.26279863481228671</v>
      </c>
    </row>
    <row r="79" spans="1:7">
      <c r="A79" s="101">
        <v>78</v>
      </c>
      <c r="B79" s="102" t="s">
        <v>170</v>
      </c>
      <c r="C79" s="120">
        <v>1368</v>
      </c>
      <c r="D79" s="121">
        <v>914</v>
      </c>
      <c r="E79" s="120">
        <v>454</v>
      </c>
      <c r="F79" s="79">
        <f t="shared" si="2"/>
        <v>0.66812865497076024</v>
      </c>
      <c r="G79" s="79">
        <f t="shared" si="3"/>
        <v>0.33187134502923976</v>
      </c>
    </row>
    <row r="80" spans="1:7">
      <c r="A80" s="101">
        <v>79</v>
      </c>
      <c r="B80" s="102" t="s">
        <v>171</v>
      </c>
      <c r="C80" s="120">
        <v>2695</v>
      </c>
      <c r="D80" s="121">
        <v>2341</v>
      </c>
      <c r="E80" s="120">
        <v>354</v>
      </c>
      <c r="F80" s="79">
        <f t="shared" si="2"/>
        <v>0.86864564007421152</v>
      </c>
      <c r="G80" s="79">
        <f t="shared" si="3"/>
        <v>0.13135435992578851</v>
      </c>
    </row>
    <row r="81" spans="1:7">
      <c r="A81" s="101">
        <v>80</v>
      </c>
      <c r="B81" s="102" t="s">
        <v>172</v>
      </c>
      <c r="C81" s="120">
        <v>6630</v>
      </c>
      <c r="D81" s="121">
        <v>5629</v>
      </c>
      <c r="E81" s="120">
        <v>1001</v>
      </c>
      <c r="F81" s="79">
        <f t="shared" si="2"/>
        <v>0.84901960784313724</v>
      </c>
      <c r="G81" s="79">
        <f t="shared" si="3"/>
        <v>0.15098039215686274</v>
      </c>
    </row>
    <row r="82" spans="1:7" ht="15.75" thickBot="1">
      <c r="A82" s="101">
        <v>81</v>
      </c>
      <c r="B82" s="102" t="s">
        <v>173</v>
      </c>
      <c r="C82" s="120">
        <v>5126</v>
      </c>
      <c r="D82" s="121">
        <v>4030</v>
      </c>
      <c r="E82" s="120">
        <v>1096</v>
      </c>
      <c r="F82" s="79">
        <f t="shared" si="2"/>
        <v>0.78618806086617243</v>
      </c>
      <c r="G82" s="79">
        <f t="shared" si="3"/>
        <v>0.21381193913382754</v>
      </c>
    </row>
    <row r="83" spans="1:7" ht="15.75" thickBot="1">
      <c r="A83" s="140" t="s">
        <v>90</v>
      </c>
      <c r="B83" s="141"/>
      <c r="C83" s="88">
        <v>886675</v>
      </c>
      <c r="D83" s="88">
        <v>739044</v>
      </c>
      <c r="E83" s="88">
        <v>147631</v>
      </c>
      <c r="F83" s="90">
        <f t="shared" si="2"/>
        <v>0.83350043702596777</v>
      </c>
      <c r="G83" s="90">
        <f t="shared" si="3"/>
        <v>0.16649956297403221</v>
      </c>
    </row>
  </sheetData>
  <mergeCells count="1">
    <mergeCell ref="A83:B83"/>
  </mergeCells>
  <pageMargins left="0.7" right="0.7" top="0.75" bottom="0.75" header="0.3" footer="0.3"/>
  <pageSetup paperSize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85"/>
  <sheetViews>
    <sheetView workbookViewId="0">
      <selection activeCell="I3" sqref="I3"/>
    </sheetView>
  </sheetViews>
  <sheetFormatPr defaultColWidth="9.140625" defaultRowHeight="15"/>
  <cols>
    <col min="1" max="1" width="9.140625" style="4"/>
    <col min="2" max="2" width="16.42578125" style="4" bestFit="1" customWidth="1"/>
    <col min="3" max="5" width="9.140625" style="4"/>
    <col min="6" max="6" width="34.140625" style="4" customWidth="1"/>
    <col min="7" max="7" width="32.42578125" style="4" customWidth="1"/>
    <col min="8" max="8" width="9.140625" style="4"/>
    <col min="9" max="10" width="9.140625" style="6"/>
    <col min="11" max="17" width="9.140625" style="4"/>
    <col min="18" max="18" width="10.5703125" style="4" bestFit="1" customWidth="1"/>
    <col min="19" max="26" width="9.140625" style="4"/>
    <col min="27" max="27" width="10.5703125" style="4" bestFit="1" customWidth="1"/>
    <col min="28" max="16384" width="9.140625" style="4"/>
  </cols>
  <sheetData>
    <row r="1" spans="1:27" ht="45" customHeight="1" thickBot="1">
      <c r="A1" s="83" t="s">
        <v>92</v>
      </c>
      <c r="B1" s="100" t="s">
        <v>175</v>
      </c>
      <c r="C1" s="119" t="s">
        <v>263</v>
      </c>
      <c r="D1" s="119" t="s">
        <v>264</v>
      </c>
      <c r="E1" s="119" t="s">
        <v>265</v>
      </c>
      <c r="F1" s="84" t="s">
        <v>300</v>
      </c>
      <c r="G1" s="84" t="s">
        <v>297</v>
      </c>
    </row>
    <row r="2" spans="1:27">
      <c r="A2" s="101">
        <v>1</v>
      </c>
      <c r="B2" s="102" t="s">
        <v>93</v>
      </c>
      <c r="C2" s="122">
        <v>71084</v>
      </c>
      <c r="D2" s="123">
        <v>44660</v>
      </c>
      <c r="E2" s="123">
        <v>26424</v>
      </c>
      <c r="F2" s="79">
        <f>D2/C2</f>
        <v>0.62827077823420174</v>
      </c>
      <c r="G2" s="79">
        <f>E2/C2</f>
        <v>0.3717292217657982</v>
      </c>
      <c r="I2" s="40"/>
      <c r="J2" s="37"/>
      <c r="R2" s="42" t="s">
        <v>117</v>
      </c>
      <c r="S2" s="41">
        <v>0.25892787676028944</v>
      </c>
      <c r="Z2" s="2"/>
      <c r="AA2" s="7"/>
    </row>
    <row r="3" spans="1:27">
      <c r="A3" s="101">
        <v>2</v>
      </c>
      <c r="B3" s="102" t="s">
        <v>94</v>
      </c>
      <c r="C3" s="122">
        <v>21618</v>
      </c>
      <c r="D3" s="123">
        <v>15835</v>
      </c>
      <c r="E3" s="123">
        <v>5783</v>
      </c>
      <c r="F3" s="79">
        <f t="shared" ref="F3:F66" si="0">D3/C3</f>
        <v>0.73249144231658803</v>
      </c>
      <c r="G3" s="79">
        <f t="shared" ref="G3:G66" si="1">E3/C3</f>
        <v>0.26750855768341197</v>
      </c>
      <c r="I3" s="40"/>
      <c r="J3" s="37"/>
      <c r="R3" s="42" t="s">
        <v>158</v>
      </c>
      <c r="S3" s="41">
        <v>0.25855798031664529</v>
      </c>
      <c r="Z3" s="2"/>
      <c r="AA3" s="7"/>
    </row>
    <row r="4" spans="1:27">
      <c r="A4" s="101">
        <v>3</v>
      </c>
      <c r="B4" s="102" t="s">
        <v>95</v>
      </c>
      <c r="C4" s="122">
        <v>27532</v>
      </c>
      <c r="D4" s="123">
        <v>19706</v>
      </c>
      <c r="E4" s="123">
        <v>7826</v>
      </c>
      <c r="F4" s="79">
        <f t="shared" si="0"/>
        <v>0.71574894668022659</v>
      </c>
      <c r="G4" s="79">
        <f t="shared" si="1"/>
        <v>0.28425105331977335</v>
      </c>
      <c r="I4" s="40"/>
      <c r="J4" s="37"/>
      <c r="R4" s="42" t="s">
        <v>141</v>
      </c>
      <c r="S4" s="41">
        <v>0.25173505828448217</v>
      </c>
      <c r="Z4" s="2"/>
      <c r="AA4" s="7"/>
    </row>
    <row r="5" spans="1:27">
      <c r="A5" s="101">
        <v>4</v>
      </c>
      <c r="B5" s="102" t="s">
        <v>96</v>
      </c>
      <c r="C5" s="122">
        <v>18805</v>
      </c>
      <c r="D5" s="123">
        <v>13732</v>
      </c>
      <c r="E5" s="123">
        <v>5073</v>
      </c>
      <c r="F5" s="79">
        <f t="shared" si="0"/>
        <v>0.73023132145705927</v>
      </c>
      <c r="G5" s="79">
        <f t="shared" si="1"/>
        <v>0.26976867854294073</v>
      </c>
      <c r="I5" s="40"/>
      <c r="J5" s="37"/>
      <c r="R5" s="42" t="s">
        <v>121</v>
      </c>
      <c r="S5" s="41">
        <v>0.25118291199134785</v>
      </c>
      <c r="Z5" s="2"/>
      <c r="AA5" s="7"/>
    </row>
    <row r="6" spans="1:27">
      <c r="A6" s="101">
        <v>5</v>
      </c>
      <c r="B6" s="102" t="s">
        <v>97</v>
      </c>
      <c r="C6" s="122">
        <v>17470</v>
      </c>
      <c r="D6" s="123">
        <v>12540</v>
      </c>
      <c r="E6" s="123">
        <v>4930</v>
      </c>
      <c r="F6" s="79">
        <f t="shared" si="0"/>
        <v>0.71780194619347448</v>
      </c>
      <c r="G6" s="79">
        <f t="shared" si="1"/>
        <v>0.28219805380652546</v>
      </c>
      <c r="I6" s="40"/>
      <c r="J6" s="37"/>
      <c r="R6" s="42" t="s">
        <v>139</v>
      </c>
      <c r="S6" s="41">
        <v>0.24644939452833009</v>
      </c>
      <c r="Z6" s="2"/>
      <c r="AA6" s="7"/>
    </row>
    <row r="7" spans="1:27">
      <c r="A7" s="101">
        <v>6</v>
      </c>
      <c r="B7" s="102" t="s">
        <v>98</v>
      </c>
      <c r="C7" s="122">
        <v>393834</v>
      </c>
      <c r="D7" s="123">
        <v>251018</v>
      </c>
      <c r="E7" s="123">
        <v>142816</v>
      </c>
      <c r="F7" s="79">
        <f t="shared" si="0"/>
        <v>0.63737005946667891</v>
      </c>
      <c r="G7" s="79">
        <f t="shared" si="1"/>
        <v>0.36262994053332115</v>
      </c>
      <c r="I7" s="40"/>
      <c r="J7" s="37"/>
      <c r="R7" s="42" t="s">
        <v>110</v>
      </c>
      <c r="S7" s="41">
        <v>0.24307755185450086</v>
      </c>
      <c r="Z7" s="2"/>
      <c r="AA7" s="7"/>
    </row>
    <row r="8" spans="1:27">
      <c r="A8" s="101">
        <v>7</v>
      </c>
      <c r="B8" s="102" t="s">
        <v>99</v>
      </c>
      <c r="C8" s="122">
        <v>67806</v>
      </c>
      <c r="D8" s="123">
        <v>40946</v>
      </c>
      <c r="E8" s="123">
        <v>26860</v>
      </c>
      <c r="F8" s="79">
        <f t="shared" si="0"/>
        <v>0.60386986402383269</v>
      </c>
      <c r="G8" s="79">
        <f t="shared" si="1"/>
        <v>0.39613013597616731</v>
      </c>
      <c r="I8" s="40"/>
      <c r="J8" s="37"/>
      <c r="R8" s="42" t="s">
        <v>164</v>
      </c>
      <c r="S8" s="41">
        <v>0.24182171335105296</v>
      </c>
      <c r="Z8" s="2"/>
      <c r="AA8" s="7"/>
    </row>
    <row r="9" spans="1:27">
      <c r="A9" s="101">
        <v>8</v>
      </c>
      <c r="B9" s="102" t="s">
        <v>100</v>
      </c>
      <c r="C9" s="122">
        <v>9416</v>
      </c>
      <c r="D9" s="123">
        <v>6680</v>
      </c>
      <c r="E9" s="123">
        <v>2736</v>
      </c>
      <c r="F9" s="79">
        <f t="shared" si="0"/>
        <v>0.70943075615972817</v>
      </c>
      <c r="G9" s="79">
        <f t="shared" si="1"/>
        <v>0.29056924384027188</v>
      </c>
      <c r="I9" s="40"/>
      <c r="J9" s="37"/>
      <c r="R9" s="42" t="s">
        <v>116</v>
      </c>
      <c r="S9" s="41">
        <v>0.23988195615514335</v>
      </c>
      <c r="Z9" s="2"/>
      <c r="AA9" s="7"/>
    </row>
    <row r="10" spans="1:27">
      <c r="A10" s="101">
        <v>9</v>
      </c>
      <c r="B10" s="102" t="s">
        <v>101</v>
      </c>
      <c r="C10" s="122">
        <v>37206</v>
      </c>
      <c r="D10" s="123">
        <v>22880</v>
      </c>
      <c r="E10" s="123">
        <v>14326</v>
      </c>
      <c r="F10" s="79">
        <f t="shared" si="0"/>
        <v>0.61495457721872815</v>
      </c>
      <c r="G10" s="79">
        <f t="shared" si="1"/>
        <v>0.38504542278127185</v>
      </c>
      <c r="I10" s="40"/>
      <c r="J10" s="37"/>
      <c r="R10" s="42" t="s">
        <v>105</v>
      </c>
      <c r="S10" s="41">
        <v>0.21344275637547477</v>
      </c>
      <c r="Z10" s="2"/>
      <c r="AA10" s="7"/>
    </row>
    <row r="11" spans="1:27">
      <c r="A11" s="101">
        <v>10</v>
      </c>
      <c r="B11" s="102" t="s">
        <v>102</v>
      </c>
      <c r="C11" s="122">
        <v>49985</v>
      </c>
      <c r="D11" s="123">
        <v>33944</v>
      </c>
      <c r="E11" s="123">
        <v>16041</v>
      </c>
      <c r="F11" s="79">
        <f t="shared" si="0"/>
        <v>0.67908372511753523</v>
      </c>
      <c r="G11" s="79">
        <f t="shared" si="1"/>
        <v>0.32091627488246471</v>
      </c>
      <c r="I11" s="40"/>
      <c r="J11" s="37"/>
      <c r="R11" s="42" t="s">
        <v>161</v>
      </c>
      <c r="S11" s="41">
        <v>0.21245716589397298</v>
      </c>
      <c r="Z11" s="2"/>
      <c r="AA11" s="7"/>
    </row>
    <row r="12" spans="1:27">
      <c r="A12" s="101">
        <v>11</v>
      </c>
      <c r="B12" s="102" t="s">
        <v>103</v>
      </c>
      <c r="C12" s="122">
        <v>9417</v>
      </c>
      <c r="D12" s="123">
        <v>6586</v>
      </c>
      <c r="E12" s="123">
        <v>2831</v>
      </c>
      <c r="F12" s="79">
        <f t="shared" si="0"/>
        <v>0.69937347350536261</v>
      </c>
      <c r="G12" s="79">
        <f t="shared" si="1"/>
        <v>0.30062652649463734</v>
      </c>
      <c r="I12" s="40"/>
      <c r="J12" s="37"/>
      <c r="R12" s="42" t="s">
        <v>154</v>
      </c>
      <c r="S12" s="41">
        <v>0.20780246913580247</v>
      </c>
      <c r="Z12" s="2"/>
      <c r="AA12" s="7"/>
    </row>
    <row r="13" spans="1:27">
      <c r="A13" s="101">
        <v>12</v>
      </c>
      <c r="B13" s="102" t="s">
        <v>104</v>
      </c>
      <c r="C13" s="122">
        <v>14170</v>
      </c>
      <c r="D13" s="123">
        <v>11300</v>
      </c>
      <c r="E13" s="123">
        <v>2870</v>
      </c>
      <c r="F13" s="79">
        <f t="shared" si="0"/>
        <v>0.79745942131263237</v>
      </c>
      <c r="G13" s="79">
        <f t="shared" si="1"/>
        <v>0.20254057868736769</v>
      </c>
      <c r="I13" s="40"/>
      <c r="J13" s="37"/>
      <c r="R13" s="42" t="s">
        <v>104</v>
      </c>
      <c r="S13" s="41">
        <v>0.20254057868736769</v>
      </c>
      <c r="Z13" s="2"/>
      <c r="AA13" s="7"/>
    </row>
    <row r="14" spans="1:27">
      <c r="A14" s="101">
        <v>13</v>
      </c>
      <c r="B14" s="102" t="s">
        <v>105</v>
      </c>
      <c r="C14" s="122">
        <v>14744</v>
      </c>
      <c r="D14" s="123">
        <v>11597</v>
      </c>
      <c r="E14" s="123">
        <v>3147</v>
      </c>
      <c r="F14" s="79">
        <f t="shared" si="0"/>
        <v>0.78655724362452528</v>
      </c>
      <c r="G14" s="79">
        <f t="shared" si="1"/>
        <v>0.21344275637547477</v>
      </c>
      <c r="I14" s="40"/>
      <c r="J14" s="37"/>
      <c r="R14" s="42" t="s">
        <v>148</v>
      </c>
      <c r="S14" s="41">
        <v>0.20009010168618871</v>
      </c>
      <c r="Z14" s="2"/>
      <c r="AA14" s="7"/>
    </row>
    <row r="15" spans="1:27">
      <c r="A15" s="101">
        <v>14</v>
      </c>
      <c r="B15" s="102" t="s">
        <v>106</v>
      </c>
      <c r="C15" s="122">
        <v>15215</v>
      </c>
      <c r="D15" s="123">
        <v>10051</v>
      </c>
      <c r="E15" s="123">
        <v>5164</v>
      </c>
      <c r="F15" s="79">
        <f t="shared" si="0"/>
        <v>0.66059809398619784</v>
      </c>
      <c r="G15" s="79">
        <f t="shared" si="1"/>
        <v>0.33940190601380216</v>
      </c>
      <c r="I15" s="40"/>
      <c r="J15" s="37"/>
      <c r="R15" s="42" t="s">
        <v>165</v>
      </c>
      <c r="S15" s="41">
        <v>0.18595256710972113</v>
      </c>
      <c r="Z15" s="2"/>
      <c r="AA15" s="7"/>
    </row>
    <row r="16" spans="1:27">
      <c r="A16" s="101">
        <v>15</v>
      </c>
      <c r="B16" s="102" t="s">
        <v>107</v>
      </c>
      <c r="C16" s="122">
        <v>12283</v>
      </c>
      <c r="D16" s="123">
        <v>8213</v>
      </c>
      <c r="E16" s="123">
        <v>4070</v>
      </c>
      <c r="F16" s="79">
        <f t="shared" si="0"/>
        <v>0.66864772449727261</v>
      </c>
      <c r="G16" s="79">
        <f t="shared" si="1"/>
        <v>0.33135227550272733</v>
      </c>
      <c r="I16" s="40"/>
      <c r="J16" s="37"/>
      <c r="R16" s="42" t="s">
        <v>122</v>
      </c>
      <c r="S16" s="41">
        <v>0.13629388068290813</v>
      </c>
      <c r="Z16" s="2"/>
      <c r="AA16" s="7"/>
    </row>
    <row r="17" spans="1:19">
      <c r="A17" s="101">
        <v>16</v>
      </c>
      <c r="B17" s="102" t="s">
        <v>108</v>
      </c>
      <c r="C17" s="122">
        <v>77014</v>
      </c>
      <c r="D17" s="123">
        <v>47035</v>
      </c>
      <c r="E17" s="123">
        <v>29979</v>
      </c>
      <c r="F17" s="79">
        <f t="shared" si="0"/>
        <v>0.61073311345989045</v>
      </c>
      <c r="G17" s="79">
        <f t="shared" si="1"/>
        <v>0.3892668865401096</v>
      </c>
    </row>
    <row r="18" spans="1:19">
      <c r="A18" s="101">
        <v>17</v>
      </c>
      <c r="B18" s="102" t="s">
        <v>109</v>
      </c>
      <c r="C18" s="122">
        <v>23300</v>
      </c>
      <c r="D18" s="123">
        <v>15441</v>
      </c>
      <c r="E18" s="123">
        <v>7859</v>
      </c>
      <c r="F18" s="79">
        <f t="shared" si="0"/>
        <v>0.66270386266094417</v>
      </c>
      <c r="G18" s="79">
        <f t="shared" si="1"/>
        <v>0.33729613733905578</v>
      </c>
      <c r="I18" s="2"/>
      <c r="J18" s="7"/>
      <c r="R18" s="2"/>
      <c r="S18" s="7"/>
    </row>
    <row r="19" spans="1:19">
      <c r="A19" s="101">
        <v>18</v>
      </c>
      <c r="B19" s="102" t="s">
        <v>110</v>
      </c>
      <c r="C19" s="122">
        <v>9787</v>
      </c>
      <c r="D19" s="123">
        <v>7408</v>
      </c>
      <c r="E19" s="123">
        <v>2379</v>
      </c>
      <c r="F19" s="79">
        <f t="shared" si="0"/>
        <v>0.75692244814549914</v>
      </c>
      <c r="G19" s="79">
        <f t="shared" si="1"/>
        <v>0.24307755185450086</v>
      </c>
      <c r="I19" s="2"/>
      <c r="J19" s="7"/>
      <c r="R19" s="2"/>
      <c r="S19" s="7"/>
    </row>
    <row r="20" spans="1:19">
      <c r="A20" s="101">
        <v>19</v>
      </c>
      <c r="B20" s="102" t="s">
        <v>111</v>
      </c>
      <c r="C20" s="122">
        <v>20305</v>
      </c>
      <c r="D20" s="123">
        <v>14583</v>
      </c>
      <c r="E20" s="123">
        <v>5722</v>
      </c>
      <c r="F20" s="79">
        <f t="shared" si="0"/>
        <v>0.7181974883033736</v>
      </c>
      <c r="G20" s="79">
        <f t="shared" si="1"/>
        <v>0.28180251169662646</v>
      </c>
      <c r="I20" s="2"/>
      <c r="J20" s="7"/>
      <c r="R20" s="2"/>
      <c r="S20" s="7"/>
    </row>
    <row r="21" spans="1:19">
      <c r="A21" s="101">
        <v>20</v>
      </c>
      <c r="B21" s="102" t="s">
        <v>112</v>
      </c>
      <c r="C21" s="122">
        <v>35294</v>
      </c>
      <c r="D21" s="123">
        <v>21628</v>
      </c>
      <c r="E21" s="123">
        <v>13666</v>
      </c>
      <c r="F21" s="79">
        <f t="shared" si="0"/>
        <v>0.61279537598458667</v>
      </c>
      <c r="G21" s="79">
        <f t="shared" si="1"/>
        <v>0.38720462401541339</v>
      </c>
      <c r="I21" s="2"/>
      <c r="J21" s="7"/>
      <c r="R21" s="2"/>
      <c r="S21" s="7"/>
    </row>
    <row r="22" spans="1:19">
      <c r="A22" s="101">
        <v>21</v>
      </c>
      <c r="B22" s="102" t="s">
        <v>113</v>
      </c>
      <c r="C22" s="122">
        <v>61554</v>
      </c>
      <c r="D22" s="123">
        <v>44929</v>
      </c>
      <c r="E22" s="123">
        <v>16625</v>
      </c>
      <c r="F22" s="79">
        <f t="shared" si="0"/>
        <v>0.72991194723332353</v>
      </c>
      <c r="G22" s="79">
        <f t="shared" si="1"/>
        <v>0.27008805276667641</v>
      </c>
      <c r="I22" s="2"/>
      <c r="J22" s="7"/>
      <c r="R22" s="2"/>
      <c r="S22" s="7"/>
    </row>
    <row r="23" spans="1:19">
      <c r="A23" s="101">
        <v>22</v>
      </c>
      <c r="B23" s="102" t="s">
        <v>114</v>
      </c>
      <c r="C23" s="122">
        <v>19935</v>
      </c>
      <c r="D23" s="123">
        <v>13154</v>
      </c>
      <c r="E23" s="123">
        <v>6781</v>
      </c>
      <c r="F23" s="79">
        <f t="shared" si="0"/>
        <v>0.6598444946074743</v>
      </c>
      <c r="G23" s="79">
        <f t="shared" si="1"/>
        <v>0.3401555053925257</v>
      </c>
      <c r="I23" s="2"/>
      <c r="J23" s="7"/>
      <c r="R23" s="2"/>
      <c r="S23" s="7"/>
    </row>
    <row r="24" spans="1:19">
      <c r="A24" s="101">
        <v>23</v>
      </c>
      <c r="B24" s="102" t="s">
        <v>115</v>
      </c>
      <c r="C24" s="122">
        <v>27178</v>
      </c>
      <c r="D24" s="123">
        <v>19821</v>
      </c>
      <c r="E24" s="123">
        <v>7357</v>
      </c>
      <c r="F24" s="79">
        <f t="shared" si="0"/>
        <v>0.72930311281183313</v>
      </c>
      <c r="G24" s="79">
        <f t="shared" si="1"/>
        <v>0.27069688718816692</v>
      </c>
      <c r="I24" s="2"/>
      <c r="J24" s="7"/>
      <c r="R24" s="2"/>
      <c r="S24" s="7"/>
    </row>
    <row r="25" spans="1:19">
      <c r="A25" s="101">
        <v>24</v>
      </c>
      <c r="B25" s="102" t="s">
        <v>116</v>
      </c>
      <c r="C25" s="122">
        <v>14232</v>
      </c>
      <c r="D25" s="123">
        <v>10818</v>
      </c>
      <c r="E25" s="123">
        <v>3414</v>
      </c>
      <c r="F25" s="79">
        <f t="shared" si="0"/>
        <v>0.76011804384485671</v>
      </c>
      <c r="G25" s="79">
        <f t="shared" si="1"/>
        <v>0.23988195615514335</v>
      </c>
      <c r="I25" s="2"/>
      <c r="J25" s="7"/>
      <c r="R25" s="2"/>
      <c r="S25" s="7"/>
    </row>
    <row r="26" spans="1:19">
      <c r="A26" s="101">
        <v>25</v>
      </c>
      <c r="B26" s="102" t="s">
        <v>117</v>
      </c>
      <c r="C26" s="122">
        <v>38559</v>
      </c>
      <c r="D26" s="123">
        <v>28575</v>
      </c>
      <c r="E26" s="123">
        <v>9984</v>
      </c>
      <c r="F26" s="79">
        <f t="shared" si="0"/>
        <v>0.74107212323971061</v>
      </c>
      <c r="G26" s="79">
        <f t="shared" si="1"/>
        <v>0.25892787676028944</v>
      </c>
      <c r="I26" s="2"/>
      <c r="J26" s="7"/>
      <c r="R26" s="2"/>
      <c r="S26" s="7"/>
    </row>
    <row r="27" spans="1:19">
      <c r="A27" s="101">
        <v>26</v>
      </c>
      <c r="B27" s="102" t="s">
        <v>118</v>
      </c>
      <c r="C27" s="122">
        <v>39778</v>
      </c>
      <c r="D27" s="123">
        <v>24565</v>
      </c>
      <c r="E27" s="123">
        <v>15213</v>
      </c>
      <c r="F27" s="79">
        <f t="shared" si="0"/>
        <v>0.61755241590829102</v>
      </c>
      <c r="G27" s="79">
        <f t="shared" si="1"/>
        <v>0.38244758409170898</v>
      </c>
      <c r="I27" s="2"/>
      <c r="J27" s="7"/>
      <c r="R27" s="2"/>
      <c r="S27" s="7"/>
    </row>
    <row r="28" spans="1:19">
      <c r="A28" s="101">
        <v>27</v>
      </c>
      <c r="B28" s="102" t="s">
        <v>119</v>
      </c>
      <c r="C28" s="122">
        <v>49103</v>
      </c>
      <c r="D28" s="123">
        <v>32146</v>
      </c>
      <c r="E28" s="123">
        <v>16957</v>
      </c>
      <c r="F28" s="79">
        <f t="shared" si="0"/>
        <v>0.65466468443883263</v>
      </c>
      <c r="G28" s="79">
        <f t="shared" si="1"/>
        <v>0.34533531556116737</v>
      </c>
      <c r="I28" s="2"/>
      <c r="J28" s="7"/>
      <c r="R28" s="2"/>
      <c r="S28" s="7"/>
    </row>
    <row r="29" spans="1:19">
      <c r="A29" s="101">
        <v>28</v>
      </c>
      <c r="B29" s="102" t="s">
        <v>120</v>
      </c>
      <c r="C29" s="122">
        <v>18083</v>
      </c>
      <c r="D29" s="123">
        <v>12275</v>
      </c>
      <c r="E29" s="123">
        <v>5808</v>
      </c>
      <c r="F29" s="79">
        <f t="shared" si="0"/>
        <v>0.67881435602499585</v>
      </c>
      <c r="G29" s="79">
        <f t="shared" si="1"/>
        <v>0.32118564397500415</v>
      </c>
      <c r="I29" s="2"/>
      <c r="J29" s="7"/>
      <c r="R29" s="2"/>
      <c r="S29" s="7"/>
    </row>
    <row r="30" spans="1:19">
      <c r="A30" s="101">
        <v>29</v>
      </c>
      <c r="B30" s="102" t="s">
        <v>121</v>
      </c>
      <c r="C30" s="122">
        <v>7397</v>
      </c>
      <c r="D30" s="123">
        <v>5539</v>
      </c>
      <c r="E30" s="123">
        <v>1858</v>
      </c>
      <c r="F30" s="79">
        <f t="shared" si="0"/>
        <v>0.74881708800865221</v>
      </c>
      <c r="G30" s="79">
        <f t="shared" si="1"/>
        <v>0.25118291199134785</v>
      </c>
      <c r="I30" s="2"/>
      <c r="J30" s="7"/>
      <c r="R30" s="2"/>
      <c r="S30" s="7"/>
    </row>
    <row r="31" spans="1:19">
      <c r="A31" s="101">
        <v>30</v>
      </c>
      <c r="B31" s="102" t="s">
        <v>122</v>
      </c>
      <c r="C31" s="122">
        <v>20852</v>
      </c>
      <c r="D31" s="123">
        <v>18010</v>
      </c>
      <c r="E31" s="123">
        <v>2842</v>
      </c>
      <c r="F31" s="79">
        <f t="shared" si="0"/>
        <v>0.86370611931709185</v>
      </c>
      <c r="G31" s="79">
        <f t="shared" si="1"/>
        <v>0.13629388068290813</v>
      </c>
      <c r="I31" s="2"/>
      <c r="J31" s="7"/>
      <c r="R31" s="2"/>
      <c r="S31" s="7"/>
    </row>
    <row r="32" spans="1:19">
      <c r="A32" s="101">
        <v>31</v>
      </c>
      <c r="B32" s="102" t="s">
        <v>123</v>
      </c>
      <c r="C32" s="122">
        <v>46909</v>
      </c>
      <c r="D32" s="123">
        <v>31423</v>
      </c>
      <c r="E32" s="123">
        <v>15486</v>
      </c>
      <c r="F32" s="79">
        <f t="shared" si="0"/>
        <v>0.66987145323925046</v>
      </c>
      <c r="G32" s="79">
        <f t="shared" si="1"/>
        <v>0.33012854676074954</v>
      </c>
      <c r="I32" s="2"/>
      <c r="J32" s="7"/>
      <c r="R32" s="2"/>
      <c r="S32" s="7"/>
    </row>
    <row r="33" spans="1:7">
      <c r="A33" s="101">
        <v>32</v>
      </c>
      <c r="B33" s="102" t="s">
        <v>124</v>
      </c>
      <c r="C33" s="122">
        <v>23309</v>
      </c>
      <c r="D33" s="123">
        <v>15801</v>
      </c>
      <c r="E33" s="123">
        <v>7508</v>
      </c>
      <c r="F33" s="79">
        <f t="shared" si="0"/>
        <v>0.67789265948775146</v>
      </c>
      <c r="G33" s="79">
        <f t="shared" si="1"/>
        <v>0.32210734051224849</v>
      </c>
    </row>
    <row r="34" spans="1:7">
      <c r="A34" s="101">
        <v>33</v>
      </c>
      <c r="B34" s="102" t="s">
        <v>125</v>
      </c>
      <c r="C34" s="122">
        <v>59846</v>
      </c>
      <c r="D34" s="123">
        <v>37749</v>
      </c>
      <c r="E34" s="123">
        <v>22097</v>
      </c>
      <c r="F34" s="79">
        <f t="shared" si="0"/>
        <v>0.63076897369916118</v>
      </c>
      <c r="G34" s="79">
        <f t="shared" si="1"/>
        <v>0.36923102630083882</v>
      </c>
    </row>
    <row r="35" spans="1:7">
      <c r="A35" s="101">
        <v>34</v>
      </c>
      <c r="B35" s="102" t="s">
        <v>126</v>
      </c>
      <c r="C35" s="122">
        <v>340871</v>
      </c>
      <c r="D35" s="123">
        <v>202635</v>
      </c>
      <c r="E35" s="123">
        <v>138236</v>
      </c>
      <c r="F35" s="79">
        <f t="shared" si="0"/>
        <v>0.59446242126786963</v>
      </c>
      <c r="G35" s="79">
        <f t="shared" si="1"/>
        <v>0.40553757873213031</v>
      </c>
    </row>
    <row r="36" spans="1:7">
      <c r="A36" s="101">
        <v>35</v>
      </c>
      <c r="B36" s="102" t="s">
        <v>127</v>
      </c>
      <c r="C36" s="122">
        <v>155171</v>
      </c>
      <c r="D36" s="123">
        <v>91211</v>
      </c>
      <c r="E36" s="123">
        <v>63960</v>
      </c>
      <c r="F36" s="79">
        <f t="shared" si="0"/>
        <v>0.58780957782059795</v>
      </c>
      <c r="G36" s="79">
        <f t="shared" si="1"/>
        <v>0.41219042217940211</v>
      </c>
    </row>
    <row r="37" spans="1:7">
      <c r="A37" s="101">
        <v>36</v>
      </c>
      <c r="B37" s="102" t="s">
        <v>128</v>
      </c>
      <c r="C37" s="122">
        <v>13837</v>
      </c>
      <c r="D37" s="123">
        <v>9676</v>
      </c>
      <c r="E37" s="123">
        <v>4161</v>
      </c>
      <c r="F37" s="79">
        <f t="shared" si="0"/>
        <v>0.69928452699284527</v>
      </c>
      <c r="G37" s="79">
        <f t="shared" si="1"/>
        <v>0.30071547300715473</v>
      </c>
    </row>
    <row r="38" spans="1:7">
      <c r="A38" s="101">
        <v>37</v>
      </c>
      <c r="B38" s="102" t="s">
        <v>129</v>
      </c>
      <c r="C38" s="122">
        <v>18124</v>
      </c>
      <c r="D38" s="123">
        <v>13232</v>
      </c>
      <c r="E38" s="123">
        <v>4892</v>
      </c>
      <c r="F38" s="79">
        <f t="shared" si="0"/>
        <v>0.73008165967777527</v>
      </c>
      <c r="G38" s="79">
        <f t="shared" si="1"/>
        <v>0.26991834032222467</v>
      </c>
    </row>
    <row r="39" spans="1:7">
      <c r="A39" s="101">
        <v>38</v>
      </c>
      <c r="B39" s="102" t="s">
        <v>130</v>
      </c>
      <c r="C39" s="122">
        <v>48580</v>
      </c>
      <c r="D39" s="123">
        <v>33203</v>
      </c>
      <c r="E39" s="123">
        <v>15377</v>
      </c>
      <c r="F39" s="79">
        <f t="shared" si="0"/>
        <v>0.68347056401811446</v>
      </c>
      <c r="G39" s="79">
        <f t="shared" si="1"/>
        <v>0.31652943598188554</v>
      </c>
    </row>
    <row r="40" spans="1:7">
      <c r="A40" s="101">
        <v>39</v>
      </c>
      <c r="B40" s="102" t="s">
        <v>131</v>
      </c>
      <c r="C40" s="122">
        <v>13741</v>
      </c>
      <c r="D40" s="123">
        <v>9384</v>
      </c>
      <c r="E40" s="123">
        <v>4357</v>
      </c>
      <c r="F40" s="79">
        <f t="shared" si="0"/>
        <v>0.68291972927734512</v>
      </c>
      <c r="G40" s="79">
        <f t="shared" si="1"/>
        <v>0.31708027072265482</v>
      </c>
    </row>
    <row r="41" spans="1:7">
      <c r="A41" s="101">
        <v>40</v>
      </c>
      <c r="B41" s="102" t="s">
        <v>132</v>
      </c>
      <c r="C41" s="122">
        <v>12003</v>
      </c>
      <c r="D41" s="123">
        <v>8492</v>
      </c>
      <c r="E41" s="123">
        <v>3511</v>
      </c>
      <c r="F41" s="79">
        <f t="shared" si="0"/>
        <v>0.70748979421811209</v>
      </c>
      <c r="G41" s="79">
        <f t="shared" si="1"/>
        <v>0.29251020578188786</v>
      </c>
    </row>
    <row r="42" spans="1:7">
      <c r="A42" s="101">
        <v>41</v>
      </c>
      <c r="B42" s="102" t="s">
        <v>133</v>
      </c>
      <c r="C42" s="122">
        <v>55195</v>
      </c>
      <c r="D42" s="123">
        <v>34840</v>
      </c>
      <c r="E42" s="123">
        <v>20355</v>
      </c>
      <c r="F42" s="79">
        <f t="shared" si="0"/>
        <v>0.63121659570613275</v>
      </c>
      <c r="G42" s="79">
        <f t="shared" si="1"/>
        <v>0.36878340429386719</v>
      </c>
    </row>
    <row r="43" spans="1:7">
      <c r="A43" s="101">
        <v>42</v>
      </c>
      <c r="B43" s="102" t="s">
        <v>134</v>
      </c>
      <c r="C43" s="122">
        <v>74975</v>
      </c>
      <c r="D43" s="123">
        <v>51226</v>
      </c>
      <c r="E43" s="123">
        <v>23749</v>
      </c>
      <c r="F43" s="79">
        <f t="shared" si="0"/>
        <v>0.68324108036011999</v>
      </c>
      <c r="G43" s="79">
        <f t="shared" si="1"/>
        <v>0.31675891963987995</v>
      </c>
    </row>
    <row r="44" spans="1:7">
      <c r="A44" s="101">
        <v>43</v>
      </c>
      <c r="B44" s="102" t="s">
        <v>135</v>
      </c>
      <c r="C44" s="122">
        <v>22064</v>
      </c>
      <c r="D44" s="123">
        <v>16101</v>
      </c>
      <c r="E44" s="123">
        <v>5963</v>
      </c>
      <c r="F44" s="79">
        <f t="shared" si="0"/>
        <v>0.7297407541696882</v>
      </c>
      <c r="G44" s="79">
        <f t="shared" si="1"/>
        <v>0.2702592458303118</v>
      </c>
    </row>
    <row r="45" spans="1:7">
      <c r="A45" s="101">
        <v>44</v>
      </c>
      <c r="B45" s="102" t="s">
        <v>136</v>
      </c>
      <c r="C45" s="122">
        <v>38665</v>
      </c>
      <c r="D45" s="123">
        <v>27672</v>
      </c>
      <c r="E45" s="123">
        <v>10993</v>
      </c>
      <c r="F45" s="79">
        <f t="shared" si="0"/>
        <v>0.71568602094917888</v>
      </c>
      <c r="G45" s="79">
        <f t="shared" si="1"/>
        <v>0.28431397905082118</v>
      </c>
    </row>
    <row r="46" spans="1:7">
      <c r="A46" s="101">
        <v>45</v>
      </c>
      <c r="B46" s="102" t="s">
        <v>137</v>
      </c>
      <c r="C46" s="122">
        <v>43027</v>
      </c>
      <c r="D46" s="123">
        <v>27578</v>
      </c>
      <c r="E46" s="123">
        <v>15449</v>
      </c>
      <c r="F46" s="79">
        <f t="shared" si="0"/>
        <v>0.64094638250400915</v>
      </c>
      <c r="G46" s="79">
        <f t="shared" si="1"/>
        <v>0.35905361749599091</v>
      </c>
    </row>
    <row r="47" spans="1:7">
      <c r="A47" s="101">
        <v>46</v>
      </c>
      <c r="B47" s="102" t="s">
        <v>138</v>
      </c>
      <c r="C47" s="122">
        <v>35684</v>
      </c>
      <c r="D47" s="123">
        <v>25266</v>
      </c>
      <c r="E47" s="123">
        <v>10418</v>
      </c>
      <c r="F47" s="79">
        <f t="shared" si="0"/>
        <v>0.70804842506445465</v>
      </c>
      <c r="G47" s="79">
        <f t="shared" si="1"/>
        <v>0.29195157493554535</v>
      </c>
    </row>
    <row r="48" spans="1:7">
      <c r="A48" s="101">
        <v>47</v>
      </c>
      <c r="B48" s="102" t="s">
        <v>139</v>
      </c>
      <c r="C48" s="122">
        <v>26756</v>
      </c>
      <c r="D48" s="123">
        <v>20162</v>
      </c>
      <c r="E48" s="123">
        <v>6594</v>
      </c>
      <c r="F48" s="79">
        <f t="shared" si="0"/>
        <v>0.75355060547166985</v>
      </c>
      <c r="G48" s="79">
        <f t="shared" si="1"/>
        <v>0.24644939452833009</v>
      </c>
    </row>
    <row r="49" spans="1:7">
      <c r="A49" s="101">
        <v>48</v>
      </c>
      <c r="B49" s="102" t="s">
        <v>140</v>
      </c>
      <c r="C49" s="122">
        <v>35552</v>
      </c>
      <c r="D49" s="123">
        <v>22685</v>
      </c>
      <c r="E49" s="123">
        <v>12867</v>
      </c>
      <c r="F49" s="79">
        <f t="shared" si="0"/>
        <v>0.63807943294329428</v>
      </c>
      <c r="G49" s="79">
        <f t="shared" si="1"/>
        <v>0.36192056705670567</v>
      </c>
    </row>
    <row r="50" spans="1:7">
      <c r="A50" s="101">
        <v>49</v>
      </c>
      <c r="B50" s="102" t="s">
        <v>141</v>
      </c>
      <c r="C50" s="122">
        <v>14841</v>
      </c>
      <c r="D50" s="123">
        <v>11105</v>
      </c>
      <c r="E50" s="123">
        <v>3736</v>
      </c>
      <c r="F50" s="79">
        <f t="shared" si="0"/>
        <v>0.74826494171551783</v>
      </c>
      <c r="G50" s="79">
        <f t="shared" si="1"/>
        <v>0.25173505828448217</v>
      </c>
    </row>
    <row r="51" spans="1:7">
      <c r="A51" s="101">
        <v>50</v>
      </c>
      <c r="B51" s="102" t="s">
        <v>142</v>
      </c>
      <c r="C51" s="122">
        <v>11947</v>
      </c>
      <c r="D51" s="123">
        <v>8230</v>
      </c>
      <c r="E51" s="123">
        <v>3717</v>
      </c>
      <c r="F51" s="79">
        <f t="shared" si="0"/>
        <v>0.68887586841884996</v>
      </c>
      <c r="G51" s="79">
        <f t="shared" si="1"/>
        <v>0.3111241315811501</v>
      </c>
    </row>
    <row r="52" spans="1:7">
      <c r="A52" s="101">
        <v>51</v>
      </c>
      <c r="B52" s="102" t="s">
        <v>143</v>
      </c>
      <c r="C52" s="122">
        <v>14827</v>
      </c>
      <c r="D52" s="123">
        <v>9999</v>
      </c>
      <c r="E52" s="123">
        <v>4828</v>
      </c>
      <c r="F52" s="79">
        <f t="shared" si="0"/>
        <v>0.67437782423956294</v>
      </c>
      <c r="G52" s="79">
        <f t="shared" si="1"/>
        <v>0.32562217576043706</v>
      </c>
    </row>
    <row r="53" spans="1:7">
      <c r="A53" s="101">
        <v>52</v>
      </c>
      <c r="B53" s="102" t="s">
        <v>144</v>
      </c>
      <c r="C53" s="122">
        <v>25171</v>
      </c>
      <c r="D53" s="123">
        <v>16725</v>
      </c>
      <c r="E53" s="123">
        <v>8446</v>
      </c>
      <c r="F53" s="79">
        <f t="shared" si="0"/>
        <v>0.66445512693178654</v>
      </c>
      <c r="G53" s="79">
        <f t="shared" si="1"/>
        <v>0.3355448730682134</v>
      </c>
    </row>
    <row r="54" spans="1:7">
      <c r="A54" s="101">
        <v>53</v>
      </c>
      <c r="B54" s="102" t="s">
        <v>145</v>
      </c>
      <c r="C54" s="122">
        <v>15392</v>
      </c>
      <c r="D54" s="123">
        <v>10438</v>
      </c>
      <c r="E54" s="123">
        <v>4954</v>
      </c>
      <c r="F54" s="79">
        <f t="shared" si="0"/>
        <v>0.67814449064449067</v>
      </c>
      <c r="G54" s="79">
        <f t="shared" si="1"/>
        <v>0.32185550935550933</v>
      </c>
    </row>
    <row r="55" spans="1:7">
      <c r="A55" s="101">
        <v>54</v>
      </c>
      <c r="B55" s="102" t="s">
        <v>146</v>
      </c>
      <c r="C55" s="122">
        <v>29475</v>
      </c>
      <c r="D55" s="123">
        <v>19710</v>
      </c>
      <c r="E55" s="123">
        <v>9765</v>
      </c>
      <c r="F55" s="79">
        <f t="shared" si="0"/>
        <v>0.66870229007633586</v>
      </c>
      <c r="G55" s="79">
        <f t="shared" si="1"/>
        <v>0.33129770992366414</v>
      </c>
    </row>
    <row r="56" spans="1:7">
      <c r="A56" s="101">
        <v>55</v>
      </c>
      <c r="B56" s="102" t="s">
        <v>147</v>
      </c>
      <c r="C56" s="122">
        <v>51951</v>
      </c>
      <c r="D56" s="123">
        <v>33344</v>
      </c>
      <c r="E56" s="123">
        <v>18607</v>
      </c>
      <c r="F56" s="79">
        <f t="shared" si="0"/>
        <v>0.64183557583107154</v>
      </c>
      <c r="G56" s="79">
        <f t="shared" si="1"/>
        <v>0.35816442416892841</v>
      </c>
    </row>
    <row r="57" spans="1:7">
      <c r="A57" s="101">
        <v>56</v>
      </c>
      <c r="B57" s="102" t="s">
        <v>148</v>
      </c>
      <c r="C57" s="122">
        <v>15538</v>
      </c>
      <c r="D57" s="123">
        <v>12429</v>
      </c>
      <c r="E57" s="123">
        <v>3109</v>
      </c>
      <c r="F57" s="79">
        <f t="shared" si="0"/>
        <v>0.79990989831381132</v>
      </c>
      <c r="G57" s="79">
        <f t="shared" si="1"/>
        <v>0.20009010168618871</v>
      </c>
    </row>
    <row r="58" spans="1:7">
      <c r="A58" s="101">
        <v>57</v>
      </c>
      <c r="B58" s="102" t="s">
        <v>149</v>
      </c>
      <c r="C58" s="122">
        <v>10193</v>
      </c>
      <c r="D58" s="123">
        <v>7096</v>
      </c>
      <c r="E58" s="123">
        <v>3097</v>
      </c>
      <c r="F58" s="79">
        <f t="shared" si="0"/>
        <v>0.69616403414107719</v>
      </c>
      <c r="G58" s="79">
        <f t="shared" si="1"/>
        <v>0.30383596585892281</v>
      </c>
    </row>
    <row r="59" spans="1:7">
      <c r="A59" s="101">
        <v>58</v>
      </c>
      <c r="B59" s="102" t="s">
        <v>150</v>
      </c>
      <c r="C59" s="122">
        <v>28529</v>
      </c>
      <c r="D59" s="123">
        <v>20816</v>
      </c>
      <c r="E59" s="123">
        <v>7713</v>
      </c>
      <c r="F59" s="79">
        <f t="shared" si="0"/>
        <v>0.72964352062813276</v>
      </c>
      <c r="G59" s="79">
        <f t="shared" si="1"/>
        <v>0.27035647937186724</v>
      </c>
    </row>
    <row r="60" spans="1:7">
      <c r="A60" s="101">
        <v>59</v>
      </c>
      <c r="B60" s="102" t="s">
        <v>151</v>
      </c>
      <c r="C60" s="122">
        <v>26559</v>
      </c>
      <c r="D60" s="123">
        <v>17126</v>
      </c>
      <c r="E60" s="123">
        <v>9433</v>
      </c>
      <c r="F60" s="79">
        <f t="shared" si="0"/>
        <v>0.64482849504875939</v>
      </c>
      <c r="G60" s="79">
        <f t="shared" si="1"/>
        <v>0.35517150495124061</v>
      </c>
    </row>
    <row r="61" spans="1:7">
      <c r="A61" s="101">
        <v>60</v>
      </c>
      <c r="B61" s="102" t="s">
        <v>152</v>
      </c>
      <c r="C61" s="122">
        <v>25069</v>
      </c>
      <c r="D61" s="123">
        <v>18066</v>
      </c>
      <c r="E61" s="123">
        <v>7003</v>
      </c>
      <c r="F61" s="79">
        <f t="shared" si="0"/>
        <v>0.72065100323108222</v>
      </c>
      <c r="G61" s="79">
        <f t="shared" si="1"/>
        <v>0.27934899676891778</v>
      </c>
    </row>
    <row r="62" spans="1:7">
      <c r="A62" s="101">
        <v>61</v>
      </c>
      <c r="B62" s="102" t="s">
        <v>153</v>
      </c>
      <c r="C62" s="122">
        <v>36590</v>
      </c>
      <c r="D62" s="123">
        <v>23790</v>
      </c>
      <c r="E62" s="123">
        <v>12800</v>
      </c>
      <c r="F62" s="79">
        <f t="shared" si="0"/>
        <v>0.6501776441650724</v>
      </c>
      <c r="G62" s="79">
        <f t="shared" si="1"/>
        <v>0.3498223558349276</v>
      </c>
    </row>
    <row r="63" spans="1:7">
      <c r="A63" s="101">
        <v>62</v>
      </c>
      <c r="B63" s="102" t="s">
        <v>154</v>
      </c>
      <c r="C63" s="122">
        <v>10125</v>
      </c>
      <c r="D63" s="123">
        <v>8021</v>
      </c>
      <c r="E63" s="123">
        <v>2104</v>
      </c>
      <c r="F63" s="79">
        <f t="shared" si="0"/>
        <v>0.79219753086419753</v>
      </c>
      <c r="G63" s="79">
        <f t="shared" si="1"/>
        <v>0.20780246913580247</v>
      </c>
    </row>
    <row r="64" spans="1:7">
      <c r="A64" s="101">
        <v>63</v>
      </c>
      <c r="B64" s="102" t="s">
        <v>155</v>
      </c>
      <c r="C64" s="122">
        <v>46655</v>
      </c>
      <c r="D64" s="123">
        <v>32891</v>
      </c>
      <c r="E64" s="123">
        <v>13764</v>
      </c>
      <c r="F64" s="79">
        <f t="shared" si="0"/>
        <v>0.70498338870431898</v>
      </c>
      <c r="G64" s="79">
        <f t="shared" si="1"/>
        <v>0.29501661129568107</v>
      </c>
    </row>
    <row r="65" spans="1:7">
      <c r="A65" s="101">
        <v>64</v>
      </c>
      <c r="B65" s="102" t="s">
        <v>156</v>
      </c>
      <c r="C65" s="122">
        <v>13094</v>
      </c>
      <c r="D65" s="123">
        <v>8417</v>
      </c>
      <c r="E65" s="123">
        <v>4677</v>
      </c>
      <c r="F65" s="79">
        <f t="shared" si="0"/>
        <v>0.64281350236749657</v>
      </c>
      <c r="G65" s="79">
        <f t="shared" si="1"/>
        <v>0.35718649763250343</v>
      </c>
    </row>
    <row r="66" spans="1:7">
      <c r="A66" s="101">
        <v>65</v>
      </c>
      <c r="B66" s="102" t="s">
        <v>157</v>
      </c>
      <c r="C66" s="122">
        <v>38215</v>
      </c>
      <c r="D66" s="123">
        <v>28277</v>
      </c>
      <c r="E66" s="123">
        <v>9938</v>
      </c>
      <c r="F66" s="79">
        <f t="shared" si="0"/>
        <v>0.73994504775611669</v>
      </c>
      <c r="G66" s="79">
        <f t="shared" si="1"/>
        <v>0.26005495224388331</v>
      </c>
    </row>
    <row r="67" spans="1:7">
      <c r="A67" s="101">
        <v>66</v>
      </c>
      <c r="B67" s="102" t="s">
        <v>158</v>
      </c>
      <c r="C67" s="122">
        <v>18696</v>
      </c>
      <c r="D67" s="123">
        <v>13862</v>
      </c>
      <c r="E67" s="123">
        <v>4834</v>
      </c>
      <c r="F67" s="79">
        <f t="shared" ref="F67:F83" si="2">D67/C67</f>
        <v>0.74144201968335477</v>
      </c>
      <c r="G67" s="79">
        <f t="shared" ref="G67:G83" si="3">E67/C67</f>
        <v>0.25855798031664529</v>
      </c>
    </row>
    <row r="68" spans="1:7">
      <c r="A68" s="101">
        <v>67</v>
      </c>
      <c r="B68" s="102" t="s">
        <v>159</v>
      </c>
      <c r="C68" s="122">
        <v>23114</v>
      </c>
      <c r="D68" s="123">
        <v>14881</v>
      </c>
      <c r="E68" s="123">
        <v>8233</v>
      </c>
      <c r="F68" s="79">
        <f t="shared" si="2"/>
        <v>0.64380894695855329</v>
      </c>
      <c r="G68" s="79">
        <f t="shared" si="3"/>
        <v>0.35619105304144671</v>
      </c>
    </row>
    <row r="69" spans="1:7">
      <c r="A69" s="101">
        <v>68</v>
      </c>
      <c r="B69" s="102" t="s">
        <v>160</v>
      </c>
      <c r="C69" s="122">
        <v>13713</v>
      </c>
      <c r="D69" s="123">
        <v>9335</v>
      </c>
      <c r="E69" s="123">
        <v>4378</v>
      </c>
      <c r="F69" s="79">
        <f t="shared" si="2"/>
        <v>0.68074090279297017</v>
      </c>
      <c r="G69" s="79">
        <f t="shared" si="3"/>
        <v>0.31925909720702983</v>
      </c>
    </row>
    <row r="70" spans="1:7">
      <c r="A70" s="101">
        <v>69</v>
      </c>
      <c r="B70" s="102" t="s">
        <v>161</v>
      </c>
      <c r="C70" s="122">
        <v>4961</v>
      </c>
      <c r="D70" s="123">
        <v>3907</v>
      </c>
      <c r="E70" s="123">
        <v>1054</v>
      </c>
      <c r="F70" s="79">
        <f t="shared" si="2"/>
        <v>0.78754283410602699</v>
      </c>
      <c r="G70" s="79">
        <f t="shared" si="3"/>
        <v>0.21245716589397298</v>
      </c>
    </row>
    <row r="71" spans="1:7">
      <c r="A71" s="101">
        <v>70</v>
      </c>
      <c r="B71" s="102" t="s">
        <v>162</v>
      </c>
      <c r="C71" s="122">
        <v>9133</v>
      </c>
      <c r="D71" s="123">
        <v>6388</v>
      </c>
      <c r="E71" s="123">
        <v>2745</v>
      </c>
      <c r="F71" s="79">
        <f t="shared" si="2"/>
        <v>0.69944158545932333</v>
      </c>
      <c r="G71" s="79">
        <f t="shared" si="3"/>
        <v>0.30055841454067667</v>
      </c>
    </row>
    <row r="72" spans="1:7">
      <c r="A72" s="101">
        <v>71</v>
      </c>
      <c r="B72" s="102" t="s">
        <v>163</v>
      </c>
      <c r="C72" s="122">
        <v>16491</v>
      </c>
      <c r="D72" s="123">
        <v>12210</v>
      </c>
      <c r="E72" s="123">
        <v>4281</v>
      </c>
      <c r="F72" s="79">
        <f t="shared" si="2"/>
        <v>0.74040385664908137</v>
      </c>
      <c r="G72" s="79">
        <f t="shared" si="3"/>
        <v>0.25959614335091868</v>
      </c>
    </row>
    <row r="73" spans="1:7">
      <c r="A73" s="101">
        <v>72</v>
      </c>
      <c r="B73" s="102" t="s">
        <v>164</v>
      </c>
      <c r="C73" s="122">
        <v>19564</v>
      </c>
      <c r="D73" s="123">
        <v>14833</v>
      </c>
      <c r="E73" s="123">
        <v>4731</v>
      </c>
      <c r="F73" s="79">
        <f t="shared" si="2"/>
        <v>0.75817828664894704</v>
      </c>
      <c r="G73" s="79">
        <f t="shared" si="3"/>
        <v>0.24182171335105296</v>
      </c>
    </row>
    <row r="74" spans="1:7">
      <c r="A74" s="101">
        <v>73</v>
      </c>
      <c r="B74" s="102" t="s">
        <v>165</v>
      </c>
      <c r="C74" s="122">
        <v>23022</v>
      </c>
      <c r="D74" s="123">
        <v>18741</v>
      </c>
      <c r="E74" s="123">
        <v>4281</v>
      </c>
      <c r="F74" s="79">
        <f t="shared" si="2"/>
        <v>0.81404743289027881</v>
      </c>
      <c r="G74" s="79">
        <f t="shared" si="3"/>
        <v>0.18595256710972113</v>
      </c>
    </row>
    <row r="75" spans="1:7">
      <c r="A75" s="101">
        <v>74</v>
      </c>
      <c r="B75" s="102" t="s">
        <v>166</v>
      </c>
      <c r="C75" s="122">
        <v>8177</v>
      </c>
      <c r="D75" s="123">
        <v>5627</v>
      </c>
      <c r="E75" s="123">
        <v>2550</v>
      </c>
      <c r="F75" s="79">
        <f t="shared" si="2"/>
        <v>0.68814968814968813</v>
      </c>
      <c r="G75" s="79">
        <f t="shared" si="3"/>
        <v>0.31185031185031187</v>
      </c>
    </row>
    <row r="76" spans="1:7">
      <c r="A76" s="101">
        <v>75</v>
      </c>
      <c r="B76" s="102" t="s">
        <v>167</v>
      </c>
      <c r="C76" s="122">
        <v>5439</v>
      </c>
      <c r="D76" s="123">
        <v>3898</v>
      </c>
      <c r="E76" s="123">
        <v>1541</v>
      </c>
      <c r="F76" s="79">
        <f t="shared" si="2"/>
        <v>0.71667585953300239</v>
      </c>
      <c r="G76" s="79">
        <f t="shared" si="3"/>
        <v>0.28332414046699761</v>
      </c>
    </row>
    <row r="77" spans="1:7">
      <c r="A77" s="101">
        <v>76</v>
      </c>
      <c r="B77" s="102" t="s">
        <v>168</v>
      </c>
      <c r="C77" s="122">
        <v>7466</v>
      </c>
      <c r="D77" s="123">
        <v>5030</v>
      </c>
      <c r="E77" s="123">
        <v>2436</v>
      </c>
      <c r="F77" s="79">
        <f t="shared" si="2"/>
        <v>0.67372086793463704</v>
      </c>
      <c r="G77" s="79">
        <f t="shared" si="3"/>
        <v>0.32627913206536296</v>
      </c>
    </row>
    <row r="78" spans="1:7">
      <c r="A78" s="101">
        <v>77</v>
      </c>
      <c r="B78" s="102" t="s">
        <v>169</v>
      </c>
      <c r="C78" s="122">
        <v>10418</v>
      </c>
      <c r="D78" s="123">
        <v>6951</v>
      </c>
      <c r="E78" s="123">
        <v>3467</v>
      </c>
      <c r="F78" s="79">
        <f t="shared" si="2"/>
        <v>0.66721059704357844</v>
      </c>
      <c r="G78" s="79">
        <f t="shared" si="3"/>
        <v>0.33278940295642156</v>
      </c>
    </row>
    <row r="79" spans="1:7">
      <c r="A79" s="101">
        <v>78</v>
      </c>
      <c r="B79" s="102" t="s">
        <v>170</v>
      </c>
      <c r="C79" s="122">
        <v>11759</v>
      </c>
      <c r="D79" s="123">
        <v>8319</v>
      </c>
      <c r="E79" s="123">
        <v>3440</v>
      </c>
      <c r="F79" s="79">
        <f t="shared" si="2"/>
        <v>0.7074581171868356</v>
      </c>
      <c r="G79" s="79">
        <f t="shared" si="3"/>
        <v>0.2925418828131644</v>
      </c>
    </row>
    <row r="80" spans="1:7">
      <c r="A80" s="101">
        <v>79</v>
      </c>
      <c r="B80" s="102" t="s">
        <v>171</v>
      </c>
      <c r="C80" s="122">
        <v>5844</v>
      </c>
      <c r="D80" s="123">
        <v>4239</v>
      </c>
      <c r="E80" s="123">
        <v>1605</v>
      </c>
      <c r="F80" s="79">
        <f t="shared" si="2"/>
        <v>0.72535934291581106</v>
      </c>
      <c r="G80" s="79">
        <f t="shared" si="3"/>
        <v>0.27464065708418889</v>
      </c>
    </row>
    <row r="81" spans="1:7">
      <c r="A81" s="101">
        <v>80</v>
      </c>
      <c r="B81" s="102" t="s">
        <v>172</v>
      </c>
      <c r="C81" s="122">
        <v>17891</v>
      </c>
      <c r="D81" s="123">
        <v>12092</v>
      </c>
      <c r="E81" s="123">
        <v>5799</v>
      </c>
      <c r="F81" s="79">
        <f t="shared" si="2"/>
        <v>0.67587054943826508</v>
      </c>
      <c r="G81" s="79">
        <f t="shared" si="3"/>
        <v>0.32412945056173498</v>
      </c>
    </row>
    <row r="82" spans="1:7" ht="15.75" thickBot="1">
      <c r="A82" s="101">
        <v>81</v>
      </c>
      <c r="B82" s="102" t="s">
        <v>173</v>
      </c>
      <c r="C82" s="122">
        <v>12261</v>
      </c>
      <c r="D82" s="123">
        <v>7918</v>
      </c>
      <c r="E82" s="123">
        <v>4343</v>
      </c>
      <c r="F82" s="79">
        <f t="shared" si="2"/>
        <v>0.64578745616181388</v>
      </c>
      <c r="G82" s="79">
        <f t="shared" si="3"/>
        <v>0.35421254383818612</v>
      </c>
    </row>
    <row r="83" spans="1:7" ht="15.75" thickBot="1">
      <c r="A83" s="140" t="s">
        <v>90</v>
      </c>
      <c r="B83" s="141"/>
      <c r="C83" s="88">
        <v>2929385</v>
      </c>
      <c r="D83" s="88">
        <v>1938662</v>
      </c>
      <c r="E83" s="88">
        <v>990723</v>
      </c>
      <c r="F83" s="90">
        <f t="shared" si="2"/>
        <v>0.66179829554667613</v>
      </c>
      <c r="G83" s="90">
        <f t="shared" si="3"/>
        <v>0.33820170445332381</v>
      </c>
    </row>
    <row r="84" spans="1:7">
      <c r="F84" s="6"/>
    </row>
    <row r="85" spans="1:7">
      <c r="F85" s="6"/>
    </row>
  </sheetData>
  <sortState ref="R2:S17">
    <sortCondition descending="1" ref="S2"/>
  </sortState>
  <mergeCells count="1">
    <mergeCell ref="A83:B83"/>
  </mergeCells>
  <pageMargins left="0.7" right="0.7" top="0.75" bottom="0.75" header="0.3" footer="0.3"/>
  <pageSetup paperSize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83"/>
  <sheetViews>
    <sheetView workbookViewId="0">
      <pane ySplit="1" topLeftCell="A2" activePane="bottomLeft" state="frozen"/>
      <selection pane="bottomLeft" activeCell="J3" sqref="J3"/>
    </sheetView>
  </sheetViews>
  <sheetFormatPr defaultColWidth="8.85546875" defaultRowHeight="15"/>
  <cols>
    <col min="1" max="1" width="18.28515625" style="4" bestFit="1" customWidth="1"/>
    <col min="2" max="2" width="12" style="4" customWidth="1"/>
    <col min="3" max="3" width="12" style="4" bestFit="1" customWidth="1"/>
    <col min="4" max="4" width="12" style="4" customWidth="1"/>
    <col min="5" max="5" width="22.42578125" style="4" customWidth="1"/>
    <col min="6" max="6" width="26.42578125" style="4" customWidth="1"/>
    <col min="7" max="7" width="27.42578125" style="4" customWidth="1"/>
    <col min="8" max="16384" width="8.85546875" style="4"/>
  </cols>
  <sheetData>
    <row r="1" spans="1:8" ht="60.75" thickBot="1">
      <c r="A1" s="83" t="s">
        <v>175</v>
      </c>
      <c r="B1" s="83">
        <v>41671</v>
      </c>
      <c r="C1" s="83">
        <v>42005</v>
      </c>
      <c r="D1" s="83">
        <v>42036</v>
      </c>
      <c r="E1" s="84" t="s">
        <v>286</v>
      </c>
      <c r="F1" s="84" t="s">
        <v>301</v>
      </c>
      <c r="G1" s="84" t="s">
        <v>302</v>
      </c>
      <c r="H1" s="84" t="s">
        <v>277</v>
      </c>
    </row>
    <row r="2" spans="1:8">
      <c r="A2" s="125" t="s">
        <v>176</v>
      </c>
      <c r="B2" s="64">
        <v>1733</v>
      </c>
      <c r="C2" s="43">
        <v>2931</v>
      </c>
      <c r="D2" s="44">
        <v>2194</v>
      </c>
      <c r="E2" s="80">
        <f>D2/$D$83</f>
        <v>2.681889301779777E-2</v>
      </c>
      <c r="F2" s="80">
        <f t="shared" ref="F2:F33" si="0">(D2-B2)/B2</f>
        <v>0.2660126947489902</v>
      </c>
      <c r="G2" s="43">
        <f t="shared" ref="G2:G33" si="1">D2-B2</f>
        <v>461</v>
      </c>
      <c r="H2" s="43">
        <f>D2-C2</f>
        <v>-737</v>
      </c>
    </row>
    <row r="3" spans="1:8">
      <c r="A3" s="125" t="s">
        <v>177</v>
      </c>
      <c r="B3" s="64">
        <v>176</v>
      </c>
      <c r="C3" s="43">
        <v>394</v>
      </c>
      <c r="D3" s="44">
        <v>253</v>
      </c>
      <c r="E3" s="80">
        <f t="shared" ref="E3:E66" si="2">D3/$D$83</f>
        <v>3.0926070799921768E-3</v>
      </c>
      <c r="F3" s="80">
        <f t="shared" si="0"/>
        <v>0.4375</v>
      </c>
      <c r="G3" s="43">
        <f t="shared" si="1"/>
        <v>77</v>
      </c>
      <c r="H3" s="43">
        <f t="shared" ref="H3:H66" si="3">D3-C3</f>
        <v>-141</v>
      </c>
    </row>
    <row r="4" spans="1:8">
      <c r="A4" s="125" t="s">
        <v>178</v>
      </c>
      <c r="B4" s="64">
        <v>315</v>
      </c>
      <c r="C4" s="43">
        <v>653</v>
      </c>
      <c r="D4" s="44">
        <v>319</v>
      </c>
      <c r="E4" s="80">
        <f t="shared" si="2"/>
        <v>3.8993741443379619E-3</v>
      </c>
      <c r="F4" s="80">
        <f t="shared" si="0"/>
        <v>1.2698412698412698E-2</v>
      </c>
      <c r="G4" s="43">
        <f t="shared" si="1"/>
        <v>4</v>
      </c>
      <c r="H4" s="43">
        <f t="shared" si="3"/>
        <v>-334</v>
      </c>
    </row>
    <row r="5" spans="1:8">
      <c r="A5" s="125" t="s">
        <v>179</v>
      </c>
      <c r="B5" s="64">
        <v>123</v>
      </c>
      <c r="C5" s="43">
        <v>160</v>
      </c>
      <c r="D5" s="44">
        <v>96</v>
      </c>
      <c r="E5" s="80">
        <f t="shared" si="2"/>
        <v>1.1734793663211421E-3</v>
      </c>
      <c r="F5" s="80">
        <f t="shared" si="0"/>
        <v>-0.21951219512195122</v>
      </c>
      <c r="G5" s="43">
        <f t="shared" si="1"/>
        <v>-27</v>
      </c>
      <c r="H5" s="43">
        <f t="shared" si="3"/>
        <v>-64</v>
      </c>
    </row>
    <row r="6" spans="1:8">
      <c r="A6" s="125" t="s">
        <v>180</v>
      </c>
      <c r="B6" s="64">
        <v>133</v>
      </c>
      <c r="C6" s="43">
        <v>232</v>
      </c>
      <c r="D6" s="44">
        <v>139</v>
      </c>
      <c r="E6" s="80">
        <f t="shared" si="2"/>
        <v>1.6991003324858204E-3</v>
      </c>
      <c r="F6" s="80">
        <f t="shared" si="0"/>
        <v>4.5112781954887216E-2</v>
      </c>
      <c r="G6" s="43">
        <f t="shared" si="1"/>
        <v>6</v>
      </c>
      <c r="H6" s="43">
        <f t="shared" si="3"/>
        <v>-93</v>
      </c>
    </row>
    <row r="7" spans="1:8">
      <c r="A7" s="125" t="s">
        <v>181</v>
      </c>
      <c r="B7" s="64">
        <v>107</v>
      </c>
      <c r="C7" s="43">
        <v>380</v>
      </c>
      <c r="D7" s="44">
        <v>191</v>
      </c>
      <c r="E7" s="80">
        <f t="shared" si="2"/>
        <v>2.3347349892431056E-3</v>
      </c>
      <c r="F7" s="80">
        <f t="shared" si="0"/>
        <v>0.78504672897196259</v>
      </c>
      <c r="G7" s="43">
        <f t="shared" si="1"/>
        <v>84</v>
      </c>
      <c r="H7" s="43">
        <f t="shared" si="3"/>
        <v>-189</v>
      </c>
    </row>
    <row r="8" spans="1:8">
      <c r="A8" s="125" t="s">
        <v>182</v>
      </c>
      <c r="B8" s="64">
        <v>4763</v>
      </c>
      <c r="C8" s="43">
        <v>7953</v>
      </c>
      <c r="D8" s="44">
        <v>6131</v>
      </c>
      <c r="E8" s="80">
        <f t="shared" si="2"/>
        <v>7.494377078036378E-2</v>
      </c>
      <c r="F8" s="80">
        <f t="shared" si="0"/>
        <v>0.28721394079361745</v>
      </c>
      <c r="G8" s="43">
        <f t="shared" si="1"/>
        <v>1368</v>
      </c>
      <c r="H8" s="43">
        <f t="shared" si="3"/>
        <v>-1822</v>
      </c>
    </row>
    <row r="9" spans="1:8">
      <c r="A9" s="125" t="s">
        <v>183</v>
      </c>
      <c r="B9" s="64">
        <v>2505</v>
      </c>
      <c r="C9" s="43">
        <v>5854</v>
      </c>
      <c r="D9" s="44">
        <v>3434</v>
      </c>
      <c r="E9" s="80">
        <f t="shared" si="2"/>
        <v>4.197633483277919E-2</v>
      </c>
      <c r="F9" s="80">
        <f t="shared" si="0"/>
        <v>0.37085828343313371</v>
      </c>
      <c r="G9" s="43">
        <f t="shared" si="1"/>
        <v>929</v>
      </c>
      <c r="H9" s="43">
        <f t="shared" si="3"/>
        <v>-2420</v>
      </c>
    </row>
    <row r="10" spans="1:8">
      <c r="A10" s="125" t="s">
        <v>184</v>
      </c>
      <c r="B10" s="64">
        <v>38</v>
      </c>
      <c r="C10" s="43">
        <v>61</v>
      </c>
      <c r="D10" s="44">
        <v>46</v>
      </c>
      <c r="E10" s="80">
        <f t="shared" si="2"/>
        <v>5.6229219636221397E-4</v>
      </c>
      <c r="F10" s="80">
        <f t="shared" si="0"/>
        <v>0.21052631578947367</v>
      </c>
      <c r="G10" s="43">
        <f t="shared" si="1"/>
        <v>8</v>
      </c>
      <c r="H10" s="43">
        <f t="shared" si="3"/>
        <v>-15</v>
      </c>
    </row>
    <row r="11" spans="1:8">
      <c r="A11" s="125" t="s">
        <v>185</v>
      </c>
      <c r="B11" s="64">
        <v>165</v>
      </c>
      <c r="C11" s="43">
        <v>255</v>
      </c>
      <c r="D11" s="44">
        <v>201</v>
      </c>
      <c r="E11" s="80">
        <f t="shared" si="2"/>
        <v>2.4569724232348916E-3</v>
      </c>
      <c r="F11" s="80">
        <f t="shared" si="0"/>
        <v>0.21818181818181817</v>
      </c>
      <c r="G11" s="43">
        <f t="shared" si="1"/>
        <v>36</v>
      </c>
      <c r="H11" s="43">
        <f t="shared" si="3"/>
        <v>-54</v>
      </c>
    </row>
    <row r="12" spans="1:8">
      <c r="A12" s="125" t="s">
        <v>186</v>
      </c>
      <c r="B12" s="64">
        <v>622</v>
      </c>
      <c r="C12" s="43">
        <v>1235</v>
      </c>
      <c r="D12" s="44">
        <v>774</v>
      </c>
      <c r="E12" s="80">
        <f t="shared" si="2"/>
        <v>9.4611773909642084E-3</v>
      </c>
      <c r="F12" s="80">
        <f t="shared" si="0"/>
        <v>0.24437299035369775</v>
      </c>
      <c r="G12" s="43">
        <f t="shared" si="1"/>
        <v>152</v>
      </c>
      <c r="H12" s="43">
        <f t="shared" si="3"/>
        <v>-461</v>
      </c>
    </row>
    <row r="13" spans="1:8">
      <c r="A13" s="125" t="s">
        <v>187</v>
      </c>
      <c r="B13" s="64">
        <v>752</v>
      </c>
      <c r="C13" s="43">
        <v>1578</v>
      </c>
      <c r="D13" s="44">
        <v>904</v>
      </c>
      <c r="E13" s="80">
        <f t="shared" si="2"/>
        <v>1.1050264032857422E-2</v>
      </c>
      <c r="F13" s="80">
        <f t="shared" si="0"/>
        <v>0.20212765957446807</v>
      </c>
      <c r="G13" s="43">
        <f t="shared" si="1"/>
        <v>152</v>
      </c>
      <c r="H13" s="43">
        <f t="shared" si="3"/>
        <v>-674</v>
      </c>
    </row>
    <row r="14" spans="1:8">
      <c r="A14" s="125" t="s">
        <v>188</v>
      </c>
      <c r="B14" s="64">
        <v>149</v>
      </c>
      <c r="C14" s="43">
        <v>197</v>
      </c>
      <c r="D14" s="44">
        <v>130</v>
      </c>
      <c r="E14" s="80">
        <f t="shared" si="2"/>
        <v>1.5890866418932135E-3</v>
      </c>
      <c r="F14" s="80">
        <f t="shared" si="0"/>
        <v>-0.12751677852348994</v>
      </c>
      <c r="G14" s="43">
        <f t="shared" si="1"/>
        <v>-19</v>
      </c>
      <c r="H14" s="43">
        <f t="shared" si="3"/>
        <v>-67</v>
      </c>
    </row>
    <row r="15" spans="1:8">
      <c r="A15" s="125" t="s">
        <v>189</v>
      </c>
      <c r="B15" s="64">
        <v>175</v>
      </c>
      <c r="C15" s="43">
        <v>475</v>
      </c>
      <c r="D15" s="44">
        <v>187</v>
      </c>
      <c r="E15" s="80">
        <f t="shared" si="2"/>
        <v>2.2858400156463917E-3</v>
      </c>
      <c r="F15" s="80">
        <f t="shared" si="0"/>
        <v>6.8571428571428575E-2</v>
      </c>
      <c r="G15" s="43">
        <f t="shared" si="1"/>
        <v>12</v>
      </c>
      <c r="H15" s="43">
        <f t="shared" si="3"/>
        <v>-288</v>
      </c>
    </row>
    <row r="16" spans="1:8">
      <c r="A16" s="125" t="s">
        <v>190</v>
      </c>
      <c r="B16" s="64">
        <v>42</v>
      </c>
      <c r="C16" s="43">
        <v>67</v>
      </c>
      <c r="D16" s="44">
        <v>39</v>
      </c>
      <c r="E16" s="80">
        <f t="shared" si="2"/>
        <v>4.7672599256796402E-4</v>
      </c>
      <c r="F16" s="80">
        <f t="shared" si="0"/>
        <v>-7.1428571428571425E-2</v>
      </c>
      <c r="G16" s="43">
        <f t="shared" si="1"/>
        <v>-3</v>
      </c>
      <c r="H16" s="43">
        <f t="shared" si="3"/>
        <v>-28</v>
      </c>
    </row>
    <row r="17" spans="1:8">
      <c r="A17" s="125" t="s">
        <v>191</v>
      </c>
      <c r="B17" s="64">
        <v>343</v>
      </c>
      <c r="C17" s="43">
        <v>360</v>
      </c>
      <c r="D17" s="44">
        <v>419</v>
      </c>
      <c r="E17" s="80">
        <f t="shared" si="2"/>
        <v>5.1217484842558184E-3</v>
      </c>
      <c r="F17" s="80">
        <f t="shared" si="0"/>
        <v>0.22157434402332363</v>
      </c>
      <c r="G17" s="43">
        <f t="shared" si="1"/>
        <v>76</v>
      </c>
      <c r="H17" s="43">
        <f t="shared" si="3"/>
        <v>59</v>
      </c>
    </row>
    <row r="18" spans="1:8">
      <c r="A18" s="125" t="s">
        <v>192</v>
      </c>
      <c r="B18" s="64">
        <v>96</v>
      </c>
      <c r="C18" s="43">
        <v>307</v>
      </c>
      <c r="D18" s="44">
        <v>92</v>
      </c>
      <c r="E18" s="80">
        <f t="shared" si="2"/>
        <v>1.1245843927244279E-3</v>
      </c>
      <c r="F18" s="80">
        <f t="shared" si="0"/>
        <v>-4.1666666666666664E-2</v>
      </c>
      <c r="G18" s="43">
        <f t="shared" si="1"/>
        <v>-4</v>
      </c>
      <c r="H18" s="43">
        <f t="shared" si="3"/>
        <v>-215</v>
      </c>
    </row>
    <row r="19" spans="1:8">
      <c r="A19" s="125" t="s">
        <v>193</v>
      </c>
      <c r="B19" s="64">
        <v>80</v>
      </c>
      <c r="C19" s="43">
        <v>221</v>
      </c>
      <c r="D19" s="44">
        <v>95</v>
      </c>
      <c r="E19" s="80">
        <f t="shared" si="2"/>
        <v>1.1612556229219637E-3</v>
      </c>
      <c r="F19" s="80">
        <f t="shared" si="0"/>
        <v>0.1875</v>
      </c>
      <c r="G19" s="43">
        <f t="shared" si="1"/>
        <v>15</v>
      </c>
      <c r="H19" s="43">
        <f t="shared" si="3"/>
        <v>-126</v>
      </c>
    </row>
    <row r="20" spans="1:8">
      <c r="A20" s="125" t="s">
        <v>194</v>
      </c>
      <c r="B20" s="64">
        <v>275</v>
      </c>
      <c r="C20" s="43">
        <v>768</v>
      </c>
      <c r="D20" s="44">
        <v>405</v>
      </c>
      <c r="E20" s="80">
        <f t="shared" si="2"/>
        <v>4.9506160766673189E-3</v>
      </c>
      <c r="F20" s="80">
        <f t="shared" si="0"/>
        <v>0.47272727272727272</v>
      </c>
      <c r="G20" s="43">
        <f t="shared" si="1"/>
        <v>130</v>
      </c>
      <c r="H20" s="43">
        <f t="shared" si="3"/>
        <v>-363</v>
      </c>
    </row>
    <row r="21" spans="1:8">
      <c r="A21" s="125" t="s">
        <v>195</v>
      </c>
      <c r="B21" s="64">
        <v>88</v>
      </c>
      <c r="C21" s="43">
        <v>275</v>
      </c>
      <c r="D21" s="44">
        <v>135</v>
      </c>
      <c r="E21" s="80">
        <f t="shared" si="2"/>
        <v>1.6502053588891062E-3</v>
      </c>
      <c r="F21" s="80">
        <f t="shared" si="0"/>
        <v>0.53409090909090906</v>
      </c>
      <c r="G21" s="43">
        <f t="shared" si="1"/>
        <v>47</v>
      </c>
      <c r="H21" s="43">
        <f t="shared" si="3"/>
        <v>-140</v>
      </c>
    </row>
    <row r="22" spans="1:8">
      <c r="A22" s="125" t="s">
        <v>196</v>
      </c>
      <c r="B22" s="64">
        <v>3589</v>
      </c>
      <c r="C22" s="43">
        <v>5030</v>
      </c>
      <c r="D22" s="44">
        <v>4082</v>
      </c>
      <c r="E22" s="80">
        <f t="shared" si="2"/>
        <v>4.9897320555446899E-2</v>
      </c>
      <c r="F22" s="80">
        <f t="shared" si="0"/>
        <v>0.13736416829200335</v>
      </c>
      <c r="G22" s="43">
        <f t="shared" si="1"/>
        <v>493</v>
      </c>
      <c r="H22" s="43">
        <f t="shared" si="3"/>
        <v>-948</v>
      </c>
    </row>
    <row r="23" spans="1:8">
      <c r="A23" s="125" t="s">
        <v>197</v>
      </c>
      <c r="B23" s="64">
        <v>260</v>
      </c>
      <c r="C23" s="43">
        <v>475</v>
      </c>
      <c r="D23" s="44">
        <v>397</v>
      </c>
      <c r="E23" s="80">
        <f t="shared" si="2"/>
        <v>4.8528261294738901E-3</v>
      </c>
      <c r="F23" s="80">
        <f t="shared" si="0"/>
        <v>0.52692307692307694</v>
      </c>
      <c r="G23" s="43">
        <f t="shared" si="1"/>
        <v>137</v>
      </c>
      <c r="H23" s="43">
        <f t="shared" si="3"/>
        <v>-78</v>
      </c>
    </row>
    <row r="24" spans="1:8">
      <c r="A24" s="125" t="s">
        <v>198</v>
      </c>
      <c r="B24" s="64">
        <v>98</v>
      </c>
      <c r="C24" s="43">
        <v>215</v>
      </c>
      <c r="D24" s="44">
        <v>107</v>
      </c>
      <c r="E24" s="80">
        <f t="shared" si="2"/>
        <v>1.3079405437121064E-3</v>
      </c>
      <c r="F24" s="80">
        <f t="shared" si="0"/>
        <v>9.1836734693877556E-2</v>
      </c>
      <c r="G24" s="43">
        <f t="shared" si="1"/>
        <v>9</v>
      </c>
      <c r="H24" s="43">
        <f t="shared" si="3"/>
        <v>-108</v>
      </c>
    </row>
    <row r="25" spans="1:8">
      <c r="A25" s="125" t="s">
        <v>199</v>
      </c>
      <c r="B25" s="64">
        <v>497</v>
      </c>
      <c r="C25" s="43">
        <v>711</v>
      </c>
      <c r="D25" s="44">
        <v>398</v>
      </c>
      <c r="E25" s="80">
        <f t="shared" si="2"/>
        <v>4.8650498728730687E-3</v>
      </c>
      <c r="F25" s="80">
        <f t="shared" si="0"/>
        <v>-0.19919517102615694</v>
      </c>
      <c r="G25" s="43">
        <f t="shared" si="1"/>
        <v>-99</v>
      </c>
      <c r="H25" s="43">
        <f t="shared" si="3"/>
        <v>-313</v>
      </c>
    </row>
    <row r="26" spans="1:8">
      <c r="A26" s="125" t="s">
        <v>200</v>
      </c>
      <c r="B26" s="64">
        <v>831</v>
      </c>
      <c r="C26" s="43">
        <v>1393</v>
      </c>
      <c r="D26" s="44">
        <v>1133</v>
      </c>
      <c r="E26" s="80">
        <f t="shared" si="2"/>
        <v>1.3849501271269313E-2</v>
      </c>
      <c r="F26" s="80">
        <f t="shared" si="0"/>
        <v>0.36341756919374246</v>
      </c>
      <c r="G26" s="43">
        <f t="shared" si="1"/>
        <v>302</v>
      </c>
      <c r="H26" s="43">
        <f t="shared" si="3"/>
        <v>-260</v>
      </c>
    </row>
    <row r="27" spans="1:8">
      <c r="A27" s="125" t="s">
        <v>113</v>
      </c>
      <c r="B27" s="64">
        <v>391</v>
      </c>
      <c r="C27" s="43">
        <v>1052</v>
      </c>
      <c r="D27" s="44">
        <v>546</v>
      </c>
      <c r="E27" s="80">
        <f t="shared" si="2"/>
        <v>6.6741638959514965E-3</v>
      </c>
      <c r="F27" s="80">
        <f t="shared" si="0"/>
        <v>0.39641943734015345</v>
      </c>
      <c r="G27" s="43">
        <f t="shared" si="1"/>
        <v>155</v>
      </c>
      <c r="H27" s="43">
        <f t="shared" si="3"/>
        <v>-506</v>
      </c>
    </row>
    <row r="28" spans="1:8">
      <c r="A28" s="125" t="s">
        <v>201</v>
      </c>
      <c r="B28" s="64">
        <v>401</v>
      </c>
      <c r="C28" s="43">
        <v>994</v>
      </c>
      <c r="D28" s="44">
        <v>587</v>
      </c>
      <c r="E28" s="80">
        <f t="shared" si="2"/>
        <v>7.1753373753178171E-3</v>
      </c>
      <c r="F28" s="80">
        <f t="shared" si="0"/>
        <v>0.46384039900249374</v>
      </c>
      <c r="G28" s="43">
        <f t="shared" si="1"/>
        <v>186</v>
      </c>
      <c r="H28" s="43">
        <f t="shared" si="3"/>
        <v>-407</v>
      </c>
    </row>
    <row r="29" spans="1:8">
      <c r="A29" s="125" t="s">
        <v>202</v>
      </c>
      <c r="B29" s="64">
        <v>255</v>
      </c>
      <c r="C29" s="43">
        <v>526</v>
      </c>
      <c r="D29" s="44">
        <v>313</v>
      </c>
      <c r="E29" s="80">
        <f t="shared" si="2"/>
        <v>3.8260316839428907E-3</v>
      </c>
      <c r="F29" s="80">
        <f t="shared" si="0"/>
        <v>0.22745098039215686</v>
      </c>
      <c r="G29" s="43">
        <f t="shared" si="1"/>
        <v>58</v>
      </c>
      <c r="H29" s="43">
        <f t="shared" si="3"/>
        <v>-213</v>
      </c>
    </row>
    <row r="30" spans="1:8">
      <c r="A30" s="125" t="s">
        <v>203</v>
      </c>
      <c r="B30" s="64">
        <v>275</v>
      </c>
      <c r="C30" s="43">
        <v>1044</v>
      </c>
      <c r="D30" s="44">
        <v>447</v>
      </c>
      <c r="E30" s="80">
        <f t="shared" si="2"/>
        <v>5.4640132994328182E-3</v>
      </c>
      <c r="F30" s="80">
        <f t="shared" si="0"/>
        <v>0.62545454545454549</v>
      </c>
      <c r="G30" s="43">
        <f t="shared" si="1"/>
        <v>172</v>
      </c>
      <c r="H30" s="43">
        <f t="shared" si="3"/>
        <v>-597</v>
      </c>
    </row>
    <row r="31" spans="1:8">
      <c r="A31" s="125" t="s">
        <v>204</v>
      </c>
      <c r="B31" s="64">
        <v>160</v>
      </c>
      <c r="C31" s="43">
        <v>419</v>
      </c>
      <c r="D31" s="44">
        <v>179</v>
      </c>
      <c r="E31" s="80">
        <f t="shared" si="2"/>
        <v>2.1880500684529629E-3</v>
      </c>
      <c r="F31" s="80">
        <f t="shared" si="0"/>
        <v>0.11874999999999999</v>
      </c>
      <c r="G31" s="43">
        <f t="shared" si="1"/>
        <v>19</v>
      </c>
      <c r="H31" s="43">
        <f t="shared" si="3"/>
        <v>-240</v>
      </c>
    </row>
    <row r="32" spans="1:8">
      <c r="A32" s="125" t="s">
        <v>205</v>
      </c>
      <c r="B32" s="64">
        <v>427</v>
      </c>
      <c r="C32" s="43">
        <v>745</v>
      </c>
      <c r="D32" s="44">
        <v>396</v>
      </c>
      <c r="E32" s="80">
        <f t="shared" si="2"/>
        <v>4.8406023860747115E-3</v>
      </c>
      <c r="F32" s="80">
        <f t="shared" si="0"/>
        <v>-7.2599531615925056E-2</v>
      </c>
      <c r="G32" s="43">
        <f t="shared" si="1"/>
        <v>-31</v>
      </c>
      <c r="H32" s="43">
        <f t="shared" si="3"/>
        <v>-349</v>
      </c>
    </row>
    <row r="33" spans="1:8">
      <c r="A33" s="125" t="s">
        <v>206</v>
      </c>
      <c r="B33" s="64">
        <v>530</v>
      </c>
      <c r="C33" s="43">
        <v>1431</v>
      </c>
      <c r="D33" s="44">
        <v>807</v>
      </c>
      <c r="E33" s="80">
        <f t="shared" si="2"/>
        <v>9.8645609231371011E-3</v>
      </c>
      <c r="F33" s="80">
        <f t="shared" si="0"/>
        <v>0.52264150943396226</v>
      </c>
      <c r="G33" s="43">
        <f t="shared" si="1"/>
        <v>277</v>
      </c>
      <c r="H33" s="43">
        <f t="shared" si="3"/>
        <v>-624</v>
      </c>
    </row>
    <row r="34" spans="1:8">
      <c r="A34" s="125" t="s">
        <v>207</v>
      </c>
      <c r="B34" s="64">
        <v>1309</v>
      </c>
      <c r="C34" s="43">
        <v>2600</v>
      </c>
      <c r="D34" s="44">
        <v>2448</v>
      </c>
      <c r="E34" s="80">
        <f t="shared" si="2"/>
        <v>2.9923723841189125E-2</v>
      </c>
      <c r="F34" s="80">
        <f t="shared" ref="F34:F65" si="4">(D34-B34)/B34</f>
        <v>0.87012987012987009</v>
      </c>
      <c r="G34" s="43">
        <f t="shared" ref="G34:G65" si="5">D34-B34</f>
        <v>1139</v>
      </c>
      <c r="H34" s="43">
        <f t="shared" si="3"/>
        <v>-152</v>
      </c>
    </row>
    <row r="35" spans="1:8">
      <c r="A35" s="125" t="s">
        <v>208</v>
      </c>
      <c r="B35" s="64">
        <v>286</v>
      </c>
      <c r="C35" s="43">
        <v>414</v>
      </c>
      <c r="D35" s="44">
        <v>251</v>
      </c>
      <c r="E35" s="80">
        <f t="shared" si="2"/>
        <v>3.0681595931938196E-3</v>
      </c>
      <c r="F35" s="80">
        <f t="shared" si="4"/>
        <v>-0.12237762237762238</v>
      </c>
      <c r="G35" s="43">
        <f t="shared" si="5"/>
        <v>-35</v>
      </c>
      <c r="H35" s="43">
        <f t="shared" si="3"/>
        <v>-163</v>
      </c>
    </row>
    <row r="36" spans="1:8">
      <c r="A36" s="125" t="s">
        <v>209</v>
      </c>
      <c r="B36" s="64">
        <v>97</v>
      </c>
      <c r="C36" s="43">
        <v>252</v>
      </c>
      <c r="D36" s="44">
        <v>88</v>
      </c>
      <c r="E36" s="80">
        <f t="shared" si="2"/>
        <v>1.0756894191277138E-3</v>
      </c>
      <c r="F36" s="80">
        <f t="shared" si="4"/>
        <v>-9.2783505154639179E-2</v>
      </c>
      <c r="G36" s="43">
        <f t="shared" si="5"/>
        <v>-9</v>
      </c>
      <c r="H36" s="43">
        <f t="shared" si="3"/>
        <v>-164</v>
      </c>
    </row>
    <row r="37" spans="1:8">
      <c r="A37" s="125" t="s">
        <v>210</v>
      </c>
      <c r="B37" s="64">
        <v>51</v>
      </c>
      <c r="C37" s="43">
        <v>90</v>
      </c>
      <c r="D37" s="44">
        <v>63</v>
      </c>
      <c r="E37" s="80">
        <f t="shared" si="2"/>
        <v>7.7009583414824954E-4</v>
      </c>
      <c r="F37" s="80">
        <f t="shared" si="4"/>
        <v>0.23529411764705882</v>
      </c>
      <c r="G37" s="43">
        <f t="shared" si="5"/>
        <v>12</v>
      </c>
      <c r="H37" s="43">
        <f t="shared" si="3"/>
        <v>-27</v>
      </c>
    </row>
    <row r="38" spans="1:8">
      <c r="A38" s="125" t="s">
        <v>211</v>
      </c>
      <c r="B38" s="64">
        <v>708</v>
      </c>
      <c r="C38" s="43">
        <v>1721</v>
      </c>
      <c r="D38" s="44">
        <v>899</v>
      </c>
      <c r="E38" s="80">
        <f t="shared" si="2"/>
        <v>1.098914531586153E-2</v>
      </c>
      <c r="F38" s="80">
        <f t="shared" si="4"/>
        <v>0.26977401129943501</v>
      </c>
      <c r="G38" s="43">
        <f t="shared" si="5"/>
        <v>191</v>
      </c>
      <c r="H38" s="43">
        <f t="shared" si="3"/>
        <v>-822</v>
      </c>
    </row>
    <row r="39" spans="1:8">
      <c r="A39" s="125" t="s">
        <v>212</v>
      </c>
      <c r="B39" s="64">
        <v>45</v>
      </c>
      <c r="C39" s="43">
        <v>145</v>
      </c>
      <c r="D39" s="44">
        <v>46</v>
      </c>
      <c r="E39" s="80">
        <f t="shared" si="2"/>
        <v>5.6229219636221397E-4</v>
      </c>
      <c r="F39" s="80">
        <f t="shared" si="4"/>
        <v>2.2222222222222223E-2</v>
      </c>
      <c r="G39" s="43">
        <f t="shared" si="5"/>
        <v>1</v>
      </c>
      <c r="H39" s="43">
        <f t="shared" si="3"/>
        <v>-99</v>
      </c>
    </row>
    <row r="40" spans="1:8">
      <c r="A40" s="125" t="s">
        <v>213</v>
      </c>
      <c r="B40" s="64">
        <v>202</v>
      </c>
      <c r="C40" s="43">
        <v>894</v>
      </c>
      <c r="D40" s="44">
        <v>332</v>
      </c>
      <c r="E40" s="80">
        <f t="shared" si="2"/>
        <v>4.0582828085272832E-3</v>
      </c>
      <c r="F40" s="80">
        <f t="shared" si="4"/>
        <v>0.64356435643564358</v>
      </c>
      <c r="G40" s="43">
        <f t="shared" si="5"/>
        <v>130</v>
      </c>
      <c r="H40" s="43">
        <f t="shared" si="3"/>
        <v>-562</v>
      </c>
    </row>
    <row r="41" spans="1:8">
      <c r="A41" s="125" t="s">
        <v>214</v>
      </c>
      <c r="B41" s="64">
        <v>19105</v>
      </c>
      <c r="C41" s="43">
        <v>26628</v>
      </c>
      <c r="D41" s="44">
        <v>23531</v>
      </c>
      <c r="E41" s="80">
        <f t="shared" si="2"/>
        <v>0.28763690592607077</v>
      </c>
      <c r="F41" s="80">
        <f t="shared" si="4"/>
        <v>0.23166710285265638</v>
      </c>
      <c r="G41" s="43">
        <f t="shared" si="5"/>
        <v>4426</v>
      </c>
      <c r="H41" s="43">
        <f t="shared" si="3"/>
        <v>-3097</v>
      </c>
    </row>
    <row r="42" spans="1:8">
      <c r="A42" s="125" t="s">
        <v>215</v>
      </c>
      <c r="B42" s="64">
        <v>4735</v>
      </c>
      <c r="C42" s="43">
        <v>6209</v>
      </c>
      <c r="D42" s="44">
        <v>5507</v>
      </c>
      <c r="E42" s="80">
        <f t="shared" si="2"/>
        <v>6.7316154899276351E-2</v>
      </c>
      <c r="F42" s="80">
        <f t="shared" si="4"/>
        <v>0.16304118268215417</v>
      </c>
      <c r="G42" s="43">
        <f t="shared" si="5"/>
        <v>772</v>
      </c>
      <c r="H42" s="43">
        <f t="shared" si="3"/>
        <v>-702</v>
      </c>
    </row>
    <row r="43" spans="1:8">
      <c r="A43" s="125" t="s">
        <v>216</v>
      </c>
      <c r="B43" s="64">
        <v>731</v>
      </c>
      <c r="C43" s="43">
        <v>1900</v>
      </c>
      <c r="D43" s="44">
        <v>1059</v>
      </c>
      <c r="E43" s="80">
        <f t="shared" si="2"/>
        <v>1.29449442597301E-2</v>
      </c>
      <c r="F43" s="80">
        <f t="shared" si="4"/>
        <v>0.44870041039671682</v>
      </c>
      <c r="G43" s="43">
        <f t="shared" si="5"/>
        <v>328</v>
      </c>
      <c r="H43" s="43">
        <f t="shared" si="3"/>
        <v>-841</v>
      </c>
    </row>
    <row r="44" spans="1:8">
      <c r="A44" s="125" t="s">
        <v>217</v>
      </c>
      <c r="B44" s="64">
        <v>166</v>
      </c>
      <c r="C44" s="43">
        <v>269</v>
      </c>
      <c r="D44" s="44">
        <v>238</v>
      </c>
      <c r="E44" s="80">
        <f t="shared" si="2"/>
        <v>2.9092509290044983E-3</v>
      </c>
      <c r="F44" s="80">
        <f t="shared" si="4"/>
        <v>0.43373493975903615</v>
      </c>
      <c r="G44" s="43">
        <f t="shared" si="5"/>
        <v>72</v>
      </c>
      <c r="H44" s="43">
        <f t="shared" si="3"/>
        <v>-31</v>
      </c>
    </row>
    <row r="45" spans="1:8">
      <c r="A45" s="125" t="s">
        <v>218</v>
      </c>
      <c r="B45" s="64">
        <v>121</v>
      </c>
      <c r="C45" s="43">
        <v>355</v>
      </c>
      <c r="D45" s="44">
        <v>315</v>
      </c>
      <c r="E45" s="80">
        <f t="shared" si="2"/>
        <v>3.8504791707412479E-3</v>
      </c>
      <c r="F45" s="80">
        <f t="shared" si="4"/>
        <v>1.6033057851239669</v>
      </c>
      <c r="G45" s="43">
        <f t="shared" si="5"/>
        <v>194</v>
      </c>
      <c r="H45" s="43">
        <f t="shared" si="3"/>
        <v>-40</v>
      </c>
    </row>
    <row r="46" spans="1:8">
      <c r="A46" s="125" t="s">
        <v>219</v>
      </c>
      <c r="B46" s="64">
        <v>97</v>
      </c>
      <c r="C46" s="43">
        <v>341</v>
      </c>
      <c r="D46" s="44">
        <v>66</v>
      </c>
      <c r="E46" s="80">
        <f t="shared" si="2"/>
        <v>8.0676706434578522E-4</v>
      </c>
      <c r="F46" s="80">
        <f t="shared" si="4"/>
        <v>-0.31958762886597936</v>
      </c>
      <c r="G46" s="43">
        <f t="shared" si="5"/>
        <v>-31</v>
      </c>
      <c r="H46" s="43">
        <f t="shared" si="3"/>
        <v>-275</v>
      </c>
    </row>
    <row r="47" spans="1:8">
      <c r="A47" s="125" t="s">
        <v>220</v>
      </c>
      <c r="B47" s="64">
        <v>180</v>
      </c>
      <c r="C47" s="43">
        <v>507</v>
      </c>
      <c r="D47" s="44">
        <v>225</v>
      </c>
      <c r="E47" s="80">
        <f t="shared" si="2"/>
        <v>2.750342264815177E-3</v>
      </c>
      <c r="F47" s="80">
        <f t="shared" si="4"/>
        <v>0.25</v>
      </c>
      <c r="G47" s="43">
        <f t="shared" si="5"/>
        <v>45</v>
      </c>
      <c r="H47" s="43">
        <f t="shared" si="3"/>
        <v>-282</v>
      </c>
    </row>
    <row r="48" spans="1:8">
      <c r="A48" s="125" t="s">
        <v>221</v>
      </c>
      <c r="B48" s="64">
        <v>986</v>
      </c>
      <c r="C48" s="43">
        <v>2306</v>
      </c>
      <c r="D48" s="44">
        <v>1380</v>
      </c>
      <c r="E48" s="80">
        <f t="shared" si="2"/>
        <v>1.686876589086642E-2</v>
      </c>
      <c r="F48" s="80">
        <f t="shared" si="4"/>
        <v>0.39959432048681542</v>
      </c>
      <c r="G48" s="43">
        <f t="shared" si="5"/>
        <v>394</v>
      </c>
      <c r="H48" s="43">
        <f t="shared" si="3"/>
        <v>-926</v>
      </c>
    </row>
    <row r="49" spans="1:8">
      <c r="A49" s="125" t="s">
        <v>223</v>
      </c>
      <c r="B49" s="64">
        <v>27</v>
      </c>
      <c r="C49" s="43">
        <v>101</v>
      </c>
      <c r="D49" s="44">
        <v>50</v>
      </c>
      <c r="E49" s="80">
        <f t="shared" si="2"/>
        <v>6.1118716995892824E-4</v>
      </c>
      <c r="F49" s="80">
        <f t="shared" si="4"/>
        <v>0.85185185185185186</v>
      </c>
      <c r="G49" s="43">
        <f t="shared" si="5"/>
        <v>23</v>
      </c>
      <c r="H49" s="43">
        <f t="shared" si="3"/>
        <v>-51</v>
      </c>
    </row>
    <row r="50" spans="1:8">
      <c r="A50" s="125" t="s">
        <v>131</v>
      </c>
      <c r="B50" s="64">
        <v>165</v>
      </c>
      <c r="C50" s="43">
        <v>220</v>
      </c>
      <c r="D50" s="44">
        <v>160</v>
      </c>
      <c r="E50" s="80">
        <f t="shared" si="2"/>
        <v>1.9557989438685705E-3</v>
      </c>
      <c r="F50" s="80">
        <f t="shared" si="4"/>
        <v>-3.0303030303030304E-2</v>
      </c>
      <c r="G50" s="43">
        <f t="shared" si="5"/>
        <v>-5</v>
      </c>
      <c r="H50" s="43">
        <f t="shared" si="3"/>
        <v>-60</v>
      </c>
    </row>
    <row r="51" spans="1:8">
      <c r="A51" s="125" t="s">
        <v>224</v>
      </c>
      <c r="B51" s="64">
        <v>315</v>
      </c>
      <c r="C51" s="43">
        <v>545</v>
      </c>
      <c r="D51" s="44">
        <v>273</v>
      </c>
      <c r="E51" s="80">
        <f t="shared" si="2"/>
        <v>3.3370819479757482E-3</v>
      </c>
      <c r="F51" s="80">
        <f t="shared" si="4"/>
        <v>-0.13333333333333333</v>
      </c>
      <c r="G51" s="43">
        <f t="shared" si="5"/>
        <v>-42</v>
      </c>
      <c r="H51" s="43">
        <f t="shared" si="3"/>
        <v>-272</v>
      </c>
    </row>
    <row r="52" spans="1:8">
      <c r="A52" s="125" t="s">
        <v>222</v>
      </c>
      <c r="B52" s="64">
        <v>87</v>
      </c>
      <c r="C52" s="43">
        <v>188</v>
      </c>
      <c r="D52" s="44">
        <v>95</v>
      </c>
      <c r="E52" s="80">
        <f t="shared" si="2"/>
        <v>1.1612556229219637E-3</v>
      </c>
      <c r="F52" s="80">
        <f t="shared" si="4"/>
        <v>9.1954022988505746E-2</v>
      </c>
      <c r="G52" s="43">
        <f t="shared" si="5"/>
        <v>8</v>
      </c>
      <c r="H52" s="43">
        <f t="shared" si="3"/>
        <v>-93</v>
      </c>
    </row>
    <row r="53" spans="1:8">
      <c r="A53" s="125" t="s">
        <v>225</v>
      </c>
      <c r="B53" s="64">
        <v>1934</v>
      </c>
      <c r="C53" s="43">
        <v>3221</v>
      </c>
      <c r="D53" s="44">
        <v>3270</v>
      </c>
      <c r="E53" s="80">
        <f t="shared" si="2"/>
        <v>3.9971640915313904E-2</v>
      </c>
      <c r="F53" s="80">
        <f t="shared" si="4"/>
        <v>0.69079627714581182</v>
      </c>
      <c r="G53" s="43">
        <f t="shared" si="5"/>
        <v>1336</v>
      </c>
      <c r="H53" s="43">
        <f t="shared" si="3"/>
        <v>49</v>
      </c>
    </row>
    <row r="54" spans="1:8">
      <c r="A54" s="125" t="s">
        <v>226</v>
      </c>
      <c r="B54" s="64">
        <v>940</v>
      </c>
      <c r="C54" s="43">
        <v>2431</v>
      </c>
      <c r="D54" s="44">
        <v>1371</v>
      </c>
      <c r="E54" s="80">
        <f t="shared" si="2"/>
        <v>1.6758752200273813E-2</v>
      </c>
      <c r="F54" s="80">
        <f t="shared" si="4"/>
        <v>0.45851063829787236</v>
      </c>
      <c r="G54" s="43">
        <f t="shared" si="5"/>
        <v>431</v>
      </c>
      <c r="H54" s="43">
        <f t="shared" si="3"/>
        <v>-1060</v>
      </c>
    </row>
    <row r="55" spans="1:8">
      <c r="A55" s="125" t="s">
        <v>227</v>
      </c>
      <c r="B55" s="64">
        <v>480</v>
      </c>
      <c r="C55" s="43">
        <v>959</v>
      </c>
      <c r="D55" s="44">
        <v>572</v>
      </c>
      <c r="E55" s="80">
        <f t="shared" si="2"/>
        <v>6.9919812243301391E-3</v>
      </c>
      <c r="F55" s="80">
        <f t="shared" si="4"/>
        <v>0.19166666666666668</v>
      </c>
      <c r="G55" s="43">
        <f t="shared" si="5"/>
        <v>92</v>
      </c>
      <c r="H55" s="43">
        <f t="shared" si="3"/>
        <v>-387</v>
      </c>
    </row>
    <row r="56" spans="1:8">
      <c r="A56" s="125" t="s">
        <v>228</v>
      </c>
      <c r="B56" s="64">
        <v>364</v>
      </c>
      <c r="C56" s="43">
        <v>803</v>
      </c>
      <c r="D56" s="44">
        <v>526</v>
      </c>
      <c r="E56" s="80">
        <f t="shared" si="2"/>
        <v>6.4296890279679246E-3</v>
      </c>
      <c r="F56" s="80">
        <f t="shared" si="4"/>
        <v>0.44505494505494503</v>
      </c>
      <c r="G56" s="43">
        <f t="shared" si="5"/>
        <v>162</v>
      </c>
      <c r="H56" s="43">
        <f t="shared" si="3"/>
        <v>-277</v>
      </c>
    </row>
    <row r="57" spans="1:8">
      <c r="A57" s="125" t="s">
        <v>229</v>
      </c>
      <c r="B57" s="64">
        <v>1134</v>
      </c>
      <c r="C57" s="43">
        <v>1592</v>
      </c>
      <c r="D57" s="44">
        <v>1265</v>
      </c>
      <c r="E57" s="80">
        <f t="shared" si="2"/>
        <v>1.5463035399960884E-2</v>
      </c>
      <c r="F57" s="80">
        <f t="shared" si="4"/>
        <v>0.11552028218694885</v>
      </c>
      <c r="G57" s="43">
        <f t="shared" si="5"/>
        <v>131</v>
      </c>
      <c r="H57" s="43">
        <f t="shared" si="3"/>
        <v>-327</v>
      </c>
    </row>
    <row r="58" spans="1:8">
      <c r="A58" s="125" t="s">
        <v>230</v>
      </c>
      <c r="B58" s="64">
        <v>159</v>
      </c>
      <c r="C58" s="43">
        <v>355</v>
      </c>
      <c r="D58" s="44">
        <v>317</v>
      </c>
      <c r="E58" s="80">
        <f t="shared" si="2"/>
        <v>3.8749266575396051E-3</v>
      </c>
      <c r="F58" s="80">
        <f t="shared" si="4"/>
        <v>0.99371069182389937</v>
      </c>
      <c r="G58" s="43">
        <f t="shared" si="5"/>
        <v>158</v>
      </c>
      <c r="H58" s="43">
        <f t="shared" si="3"/>
        <v>-38</v>
      </c>
    </row>
    <row r="59" spans="1:8">
      <c r="A59" s="125" t="s">
        <v>231</v>
      </c>
      <c r="B59" s="64">
        <v>1097</v>
      </c>
      <c r="C59" s="43">
        <v>1986</v>
      </c>
      <c r="D59" s="44">
        <v>1551</v>
      </c>
      <c r="E59" s="80">
        <f t="shared" si="2"/>
        <v>1.8959026012125953E-2</v>
      </c>
      <c r="F59" s="80">
        <f t="shared" si="4"/>
        <v>0.41385597082953507</v>
      </c>
      <c r="G59" s="43">
        <f t="shared" si="5"/>
        <v>454</v>
      </c>
      <c r="H59" s="43">
        <f t="shared" si="3"/>
        <v>-435</v>
      </c>
    </row>
    <row r="60" spans="1:8">
      <c r="A60" s="125" t="s">
        <v>232</v>
      </c>
      <c r="B60" s="64">
        <v>719</v>
      </c>
      <c r="C60" s="43">
        <v>1469</v>
      </c>
      <c r="D60" s="44">
        <v>997</v>
      </c>
      <c r="E60" s="80">
        <f t="shared" si="2"/>
        <v>1.2187072168981029E-2</v>
      </c>
      <c r="F60" s="80">
        <f t="shared" si="4"/>
        <v>0.38664812239221141</v>
      </c>
      <c r="G60" s="43">
        <f t="shared" si="5"/>
        <v>278</v>
      </c>
      <c r="H60" s="43">
        <f t="shared" si="3"/>
        <v>-472</v>
      </c>
    </row>
    <row r="61" spans="1:8">
      <c r="A61" s="125" t="s">
        <v>233</v>
      </c>
      <c r="B61" s="64">
        <v>70</v>
      </c>
      <c r="C61" s="43">
        <v>227</v>
      </c>
      <c r="D61" s="44">
        <v>129</v>
      </c>
      <c r="E61" s="80">
        <f t="shared" si="2"/>
        <v>1.5768628984940349E-3</v>
      </c>
      <c r="F61" s="80">
        <f t="shared" si="4"/>
        <v>0.84285714285714286</v>
      </c>
      <c r="G61" s="43">
        <f t="shared" si="5"/>
        <v>59</v>
      </c>
      <c r="H61" s="43">
        <f t="shared" si="3"/>
        <v>-98</v>
      </c>
    </row>
    <row r="62" spans="1:8">
      <c r="A62" s="125" t="s">
        <v>234</v>
      </c>
      <c r="B62" s="64">
        <v>144</v>
      </c>
      <c r="C62" s="43">
        <v>418</v>
      </c>
      <c r="D62" s="44">
        <v>140</v>
      </c>
      <c r="E62" s="80">
        <f t="shared" si="2"/>
        <v>1.711324075884999E-3</v>
      </c>
      <c r="F62" s="80">
        <f t="shared" si="4"/>
        <v>-2.7777777777777776E-2</v>
      </c>
      <c r="G62" s="43">
        <f t="shared" si="5"/>
        <v>-4</v>
      </c>
      <c r="H62" s="43">
        <f t="shared" si="3"/>
        <v>-278</v>
      </c>
    </row>
    <row r="63" spans="1:8">
      <c r="A63" s="125" t="s">
        <v>235</v>
      </c>
      <c r="B63" s="64">
        <v>130</v>
      </c>
      <c r="C63" s="43">
        <v>370</v>
      </c>
      <c r="D63" s="44">
        <v>258</v>
      </c>
      <c r="E63" s="80">
        <f t="shared" si="2"/>
        <v>3.1537257969880697E-3</v>
      </c>
      <c r="F63" s="80">
        <f t="shared" si="4"/>
        <v>0.98461538461538467</v>
      </c>
      <c r="G63" s="43">
        <f t="shared" si="5"/>
        <v>128</v>
      </c>
      <c r="H63" s="43">
        <f t="shared" si="3"/>
        <v>-112</v>
      </c>
    </row>
    <row r="64" spans="1:8">
      <c r="A64" s="125" t="s">
        <v>236</v>
      </c>
      <c r="B64" s="64">
        <v>303</v>
      </c>
      <c r="C64" s="43">
        <v>573</v>
      </c>
      <c r="D64" s="44">
        <v>319</v>
      </c>
      <c r="E64" s="80">
        <f t="shared" si="2"/>
        <v>3.8993741443379619E-3</v>
      </c>
      <c r="F64" s="80">
        <f t="shared" si="4"/>
        <v>5.2805280528052806E-2</v>
      </c>
      <c r="G64" s="43">
        <f t="shared" si="5"/>
        <v>16</v>
      </c>
      <c r="H64" s="43">
        <f t="shared" si="3"/>
        <v>-254</v>
      </c>
    </row>
    <row r="65" spans="1:8">
      <c r="A65" s="125" t="s">
        <v>237</v>
      </c>
      <c r="B65" s="64">
        <v>269</v>
      </c>
      <c r="C65" s="43">
        <v>422</v>
      </c>
      <c r="D65" s="44">
        <v>361</v>
      </c>
      <c r="E65" s="80">
        <f t="shared" si="2"/>
        <v>4.4127713671034616E-3</v>
      </c>
      <c r="F65" s="80">
        <f t="shared" si="4"/>
        <v>0.34200743494423791</v>
      </c>
      <c r="G65" s="43">
        <f t="shared" si="5"/>
        <v>92</v>
      </c>
      <c r="H65" s="43">
        <f t="shared" si="3"/>
        <v>-61</v>
      </c>
    </row>
    <row r="66" spans="1:8">
      <c r="A66" s="125" t="s">
        <v>238</v>
      </c>
      <c r="B66" s="64">
        <v>167</v>
      </c>
      <c r="C66" s="43">
        <v>410</v>
      </c>
      <c r="D66" s="44">
        <v>225</v>
      </c>
      <c r="E66" s="80">
        <f t="shared" si="2"/>
        <v>2.750342264815177E-3</v>
      </c>
      <c r="F66" s="80">
        <f t="shared" ref="F66:F83" si="6">(D66-B66)/B66</f>
        <v>0.3473053892215569</v>
      </c>
      <c r="G66" s="43">
        <f t="shared" ref="G66:G83" si="7">D66-B66</f>
        <v>58</v>
      </c>
      <c r="H66" s="43">
        <f t="shared" si="3"/>
        <v>-185</v>
      </c>
    </row>
    <row r="67" spans="1:8">
      <c r="A67" s="125" t="s">
        <v>239</v>
      </c>
      <c r="B67" s="64">
        <v>719</v>
      </c>
      <c r="C67" s="43">
        <v>966</v>
      </c>
      <c r="D67" s="44">
        <v>814</v>
      </c>
      <c r="E67" s="80">
        <f t="shared" ref="E67:E83" si="8">D67/$D$83</f>
        <v>9.9501271269313522E-3</v>
      </c>
      <c r="F67" s="80">
        <f t="shared" si="6"/>
        <v>0.13212795549374132</v>
      </c>
      <c r="G67" s="43">
        <f t="shared" si="7"/>
        <v>95</v>
      </c>
      <c r="H67" s="43">
        <f t="shared" ref="H67:H83" si="9">D67-C67</f>
        <v>-152</v>
      </c>
    </row>
    <row r="68" spans="1:8">
      <c r="A68" s="125" t="s">
        <v>240</v>
      </c>
      <c r="B68" s="64">
        <v>732</v>
      </c>
      <c r="C68" s="43">
        <v>1310</v>
      </c>
      <c r="D68" s="44">
        <v>652</v>
      </c>
      <c r="E68" s="80">
        <f t="shared" si="8"/>
        <v>7.9698806962644232E-3</v>
      </c>
      <c r="F68" s="80">
        <f t="shared" si="6"/>
        <v>-0.10928961748633879</v>
      </c>
      <c r="G68" s="43">
        <f t="shared" si="7"/>
        <v>-80</v>
      </c>
      <c r="H68" s="43">
        <f t="shared" si="9"/>
        <v>-658</v>
      </c>
    </row>
    <row r="69" spans="1:8">
      <c r="A69" s="125" t="s">
        <v>241</v>
      </c>
      <c r="B69" s="64">
        <v>97</v>
      </c>
      <c r="C69" s="43">
        <v>323</v>
      </c>
      <c r="D69" s="44">
        <v>114</v>
      </c>
      <c r="E69" s="80">
        <f t="shared" si="8"/>
        <v>1.3935067475063564E-3</v>
      </c>
      <c r="F69" s="80">
        <f t="shared" si="6"/>
        <v>0.17525773195876287</v>
      </c>
      <c r="G69" s="43">
        <f t="shared" si="7"/>
        <v>17</v>
      </c>
      <c r="H69" s="43">
        <f t="shared" si="9"/>
        <v>-209</v>
      </c>
    </row>
    <row r="70" spans="1:8">
      <c r="A70" s="125" t="s">
        <v>242</v>
      </c>
      <c r="B70" s="64">
        <v>197</v>
      </c>
      <c r="C70" s="43">
        <v>337</v>
      </c>
      <c r="D70" s="44">
        <v>115</v>
      </c>
      <c r="E70" s="80">
        <f t="shared" si="8"/>
        <v>1.405730490905535E-3</v>
      </c>
      <c r="F70" s="80">
        <f t="shared" si="6"/>
        <v>-0.41624365482233505</v>
      </c>
      <c r="G70" s="43">
        <f t="shared" si="7"/>
        <v>-82</v>
      </c>
      <c r="H70" s="43">
        <f t="shared" si="9"/>
        <v>-222</v>
      </c>
    </row>
    <row r="71" spans="1:8">
      <c r="A71" s="125" t="s">
        <v>243</v>
      </c>
      <c r="B71" s="64">
        <v>252</v>
      </c>
      <c r="C71" s="43">
        <v>968</v>
      </c>
      <c r="D71" s="44">
        <v>402</v>
      </c>
      <c r="E71" s="80">
        <f t="shared" si="8"/>
        <v>4.9139448464697831E-3</v>
      </c>
      <c r="F71" s="80">
        <f t="shared" si="6"/>
        <v>0.59523809523809523</v>
      </c>
      <c r="G71" s="43">
        <f t="shared" si="7"/>
        <v>150</v>
      </c>
      <c r="H71" s="43">
        <f t="shared" si="9"/>
        <v>-566</v>
      </c>
    </row>
    <row r="72" spans="1:8">
      <c r="A72" s="125" t="s">
        <v>244</v>
      </c>
      <c r="B72" s="64">
        <v>539</v>
      </c>
      <c r="C72" s="43">
        <v>904</v>
      </c>
      <c r="D72" s="44">
        <v>613</v>
      </c>
      <c r="E72" s="80">
        <f t="shared" si="8"/>
        <v>7.4931547036964597E-3</v>
      </c>
      <c r="F72" s="80">
        <f t="shared" si="6"/>
        <v>0.13729128014842301</v>
      </c>
      <c r="G72" s="43">
        <f t="shared" si="7"/>
        <v>74</v>
      </c>
      <c r="H72" s="43">
        <f t="shared" si="9"/>
        <v>-291</v>
      </c>
    </row>
    <row r="73" spans="1:8">
      <c r="A73" s="125" t="s">
        <v>245</v>
      </c>
      <c r="B73" s="64">
        <v>118</v>
      </c>
      <c r="C73" s="43">
        <v>168</v>
      </c>
      <c r="D73" s="44">
        <v>158</v>
      </c>
      <c r="E73" s="80">
        <f t="shared" si="8"/>
        <v>1.9313514570702133E-3</v>
      </c>
      <c r="F73" s="80">
        <f t="shared" si="6"/>
        <v>0.33898305084745761</v>
      </c>
      <c r="G73" s="43">
        <f t="shared" si="7"/>
        <v>40</v>
      </c>
      <c r="H73" s="43">
        <f t="shared" si="9"/>
        <v>-10</v>
      </c>
    </row>
    <row r="74" spans="1:8">
      <c r="A74" s="125" t="s">
        <v>246</v>
      </c>
      <c r="B74" s="64">
        <v>1426</v>
      </c>
      <c r="C74" s="43">
        <v>2489</v>
      </c>
      <c r="D74" s="44">
        <v>2196</v>
      </c>
      <c r="E74" s="80">
        <f t="shared" si="8"/>
        <v>2.6843340504596129E-2</v>
      </c>
      <c r="F74" s="80">
        <f t="shared" si="6"/>
        <v>0.53997194950911642</v>
      </c>
      <c r="G74" s="43">
        <f t="shared" si="7"/>
        <v>770</v>
      </c>
      <c r="H74" s="43">
        <f t="shared" si="9"/>
        <v>-293</v>
      </c>
    </row>
    <row r="75" spans="1:8">
      <c r="A75" s="125" t="s">
        <v>247</v>
      </c>
      <c r="B75" s="64">
        <v>217</v>
      </c>
      <c r="C75" s="43">
        <v>440</v>
      </c>
      <c r="D75" s="44">
        <v>315</v>
      </c>
      <c r="E75" s="80">
        <f t="shared" si="8"/>
        <v>3.8504791707412479E-3</v>
      </c>
      <c r="F75" s="80">
        <f t="shared" si="6"/>
        <v>0.45161290322580644</v>
      </c>
      <c r="G75" s="43">
        <f t="shared" si="7"/>
        <v>98</v>
      </c>
      <c r="H75" s="43">
        <f t="shared" si="9"/>
        <v>-125</v>
      </c>
    </row>
    <row r="76" spans="1:8">
      <c r="A76" s="125" t="s">
        <v>248</v>
      </c>
      <c r="B76" s="64">
        <v>531</v>
      </c>
      <c r="C76" s="43">
        <v>1005</v>
      </c>
      <c r="D76" s="44">
        <v>568</v>
      </c>
      <c r="E76" s="80">
        <f t="shared" si="8"/>
        <v>6.9430862507334247E-3</v>
      </c>
      <c r="F76" s="80">
        <f t="shared" si="6"/>
        <v>6.9679849340866296E-2</v>
      </c>
      <c r="G76" s="43">
        <f t="shared" si="7"/>
        <v>37</v>
      </c>
      <c r="H76" s="43">
        <f t="shared" si="9"/>
        <v>-437</v>
      </c>
    </row>
    <row r="77" spans="1:8">
      <c r="A77" s="125" t="s">
        <v>249</v>
      </c>
      <c r="B77" s="64">
        <v>23</v>
      </c>
      <c r="C77" s="43">
        <v>81</v>
      </c>
      <c r="D77" s="44">
        <v>26</v>
      </c>
      <c r="E77" s="80">
        <f t="shared" si="8"/>
        <v>3.1781732837864266E-4</v>
      </c>
      <c r="F77" s="80">
        <f t="shared" si="6"/>
        <v>0.13043478260869565</v>
      </c>
      <c r="G77" s="43">
        <f t="shared" si="7"/>
        <v>3</v>
      </c>
      <c r="H77" s="43">
        <f t="shared" si="9"/>
        <v>-55</v>
      </c>
    </row>
    <row r="78" spans="1:8">
      <c r="A78" s="125" t="s">
        <v>250</v>
      </c>
      <c r="B78" s="64">
        <v>370</v>
      </c>
      <c r="C78" s="43">
        <v>836</v>
      </c>
      <c r="D78" s="44">
        <v>572</v>
      </c>
      <c r="E78" s="80">
        <f t="shared" si="8"/>
        <v>6.9919812243301391E-3</v>
      </c>
      <c r="F78" s="80">
        <f t="shared" si="6"/>
        <v>0.54594594594594592</v>
      </c>
      <c r="G78" s="43">
        <f t="shared" si="7"/>
        <v>202</v>
      </c>
      <c r="H78" s="43">
        <f t="shared" si="9"/>
        <v>-264</v>
      </c>
    </row>
    <row r="79" spans="1:8">
      <c r="A79" s="125" t="s">
        <v>251</v>
      </c>
      <c r="B79" s="64">
        <v>236</v>
      </c>
      <c r="C79" s="43">
        <v>871</v>
      </c>
      <c r="D79" s="44">
        <v>367</v>
      </c>
      <c r="E79" s="80">
        <f t="shared" si="8"/>
        <v>4.4861138274985331E-3</v>
      </c>
      <c r="F79" s="80">
        <f t="shared" si="6"/>
        <v>0.55508474576271183</v>
      </c>
      <c r="G79" s="43">
        <f t="shared" si="7"/>
        <v>131</v>
      </c>
      <c r="H79" s="43">
        <f t="shared" si="9"/>
        <v>-504</v>
      </c>
    </row>
    <row r="80" spans="1:8">
      <c r="A80" s="125" t="s">
        <v>252</v>
      </c>
      <c r="B80" s="64">
        <v>175</v>
      </c>
      <c r="C80" s="43">
        <v>257</v>
      </c>
      <c r="D80" s="44">
        <v>238</v>
      </c>
      <c r="E80" s="80">
        <f t="shared" si="8"/>
        <v>2.9092509290044983E-3</v>
      </c>
      <c r="F80" s="80">
        <f t="shared" si="6"/>
        <v>0.36</v>
      </c>
      <c r="G80" s="43">
        <f t="shared" si="7"/>
        <v>63</v>
      </c>
      <c r="H80" s="43">
        <f t="shared" si="9"/>
        <v>-19</v>
      </c>
    </row>
    <row r="81" spans="1:9">
      <c r="A81" s="125" t="s">
        <v>253</v>
      </c>
      <c r="B81" s="64">
        <v>234</v>
      </c>
      <c r="C81" s="43">
        <v>375</v>
      </c>
      <c r="D81" s="44">
        <v>206</v>
      </c>
      <c r="E81" s="80">
        <f t="shared" si="8"/>
        <v>2.5180911402307841E-3</v>
      </c>
      <c r="F81" s="80">
        <f t="shared" si="6"/>
        <v>-0.11965811965811966</v>
      </c>
      <c r="G81" s="43">
        <f t="shared" si="7"/>
        <v>-28</v>
      </c>
      <c r="H81" s="43">
        <f t="shared" si="9"/>
        <v>-169</v>
      </c>
    </row>
    <row r="82" spans="1:9" ht="15.75" thickBot="1">
      <c r="A82" s="125" t="s">
        <v>254</v>
      </c>
      <c r="B82" s="64">
        <v>278</v>
      </c>
      <c r="C82" s="43">
        <v>742</v>
      </c>
      <c r="D82" s="44">
        <v>549</v>
      </c>
      <c r="E82" s="80">
        <f t="shared" si="8"/>
        <v>6.7108351261490323E-3</v>
      </c>
      <c r="F82" s="80">
        <f t="shared" si="6"/>
        <v>0.97482014388489213</v>
      </c>
      <c r="G82" s="43">
        <f t="shared" si="7"/>
        <v>271</v>
      </c>
      <c r="H82" s="43">
        <f t="shared" si="9"/>
        <v>-193</v>
      </c>
    </row>
    <row r="83" spans="1:9" s="8" customFormat="1" ht="15.75" thickBot="1">
      <c r="A83" s="124" t="s">
        <v>174</v>
      </c>
      <c r="B83" s="88">
        <v>63861</v>
      </c>
      <c r="C83" s="89">
        <v>111384</v>
      </c>
      <c r="D83" s="110">
        <v>81808</v>
      </c>
      <c r="E83" s="91">
        <f t="shared" si="8"/>
        <v>1</v>
      </c>
      <c r="F83" s="91">
        <f t="shared" si="6"/>
        <v>0.2810322419003774</v>
      </c>
      <c r="G83" s="89">
        <f t="shared" si="7"/>
        <v>17947</v>
      </c>
      <c r="H83" s="89">
        <f t="shared" si="9"/>
        <v>-29576</v>
      </c>
      <c r="I83" s="18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83"/>
  <sheetViews>
    <sheetView workbookViewId="0">
      <pane ySplit="1" topLeftCell="A2" activePane="bottomLeft" state="frozen"/>
      <selection pane="bottomLeft" activeCell="I4" sqref="I4"/>
    </sheetView>
  </sheetViews>
  <sheetFormatPr defaultColWidth="8.85546875" defaultRowHeight="16.5" customHeight="1"/>
  <cols>
    <col min="1" max="1" width="18.28515625" style="4" bestFit="1" customWidth="1"/>
    <col min="2" max="2" width="12" style="4" customWidth="1"/>
    <col min="3" max="3" width="12" style="4" bestFit="1" customWidth="1"/>
    <col min="4" max="4" width="12" style="4" customWidth="1"/>
    <col min="5" max="5" width="21.42578125" style="4" customWidth="1"/>
    <col min="6" max="6" width="31.140625" style="4" customWidth="1"/>
    <col min="7" max="7" width="36.7109375" style="4" customWidth="1"/>
    <col min="8" max="16384" width="8.85546875" style="4"/>
  </cols>
  <sheetData>
    <row r="1" spans="1:8" ht="55.5" customHeight="1" thickBot="1">
      <c r="A1" s="83" t="s">
        <v>175</v>
      </c>
      <c r="B1" s="83">
        <v>41671</v>
      </c>
      <c r="C1" s="83">
        <v>42005</v>
      </c>
      <c r="D1" s="83">
        <v>42036</v>
      </c>
      <c r="E1" s="84" t="s">
        <v>286</v>
      </c>
      <c r="F1" s="84" t="s">
        <v>303</v>
      </c>
      <c r="G1" s="84" t="s">
        <v>304</v>
      </c>
      <c r="H1" s="84" t="s">
        <v>277</v>
      </c>
    </row>
    <row r="2" spans="1:8" ht="16.5" customHeight="1">
      <c r="A2" s="125" t="s">
        <v>176</v>
      </c>
      <c r="B2" s="64">
        <v>859</v>
      </c>
      <c r="C2" s="43">
        <v>1469</v>
      </c>
      <c r="D2" s="44">
        <v>1057</v>
      </c>
      <c r="E2" s="80">
        <f>D2/$D$83</f>
        <v>3.0119108679546362E-2</v>
      </c>
      <c r="F2" s="80">
        <f t="shared" ref="F2:F33" si="0">(D2-B2)/B2</f>
        <v>0.23050058207217694</v>
      </c>
      <c r="G2" s="43">
        <f t="shared" ref="G2:G33" si="1">D2-B2</f>
        <v>198</v>
      </c>
      <c r="H2" s="43">
        <f>D2-C2</f>
        <v>-412</v>
      </c>
    </row>
    <row r="3" spans="1:8" ht="16.5" customHeight="1">
      <c r="A3" s="125" t="s">
        <v>177</v>
      </c>
      <c r="B3" s="64">
        <v>86</v>
      </c>
      <c r="C3" s="43">
        <v>142</v>
      </c>
      <c r="D3" s="44">
        <v>105</v>
      </c>
      <c r="E3" s="80">
        <f t="shared" ref="E3:E66" si="2">D3/$D$83</f>
        <v>2.9919644383655324E-3</v>
      </c>
      <c r="F3" s="80">
        <f t="shared" si="0"/>
        <v>0.22093023255813954</v>
      </c>
      <c r="G3" s="43">
        <f t="shared" si="1"/>
        <v>19</v>
      </c>
      <c r="H3" s="43">
        <f t="shared" ref="H3:H66" si="3">D3-C3</f>
        <v>-37</v>
      </c>
    </row>
    <row r="4" spans="1:8" ht="16.5" customHeight="1">
      <c r="A4" s="125" t="s">
        <v>178</v>
      </c>
      <c r="B4" s="64">
        <v>198</v>
      </c>
      <c r="C4" s="43">
        <v>449</v>
      </c>
      <c r="D4" s="44">
        <v>181</v>
      </c>
      <c r="E4" s="80">
        <f t="shared" si="2"/>
        <v>5.1575767937539181E-3</v>
      </c>
      <c r="F4" s="80">
        <f t="shared" si="0"/>
        <v>-8.5858585858585856E-2</v>
      </c>
      <c r="G4" s="43">
        <f t="shared" si="1"/>
        <v>-17</v>
      </c>
      <c r="H4" s="43">
        <f t="shared" si="3"/>
        <v>-268</v>
      </c>
    </row>
    <row r="5" spans="1:8" ht="16.5" customHeight="1">
      <c r="A5" s="125" t="s">
        <v>179</v>
      </c>
      <c r="B5" s="64">
        <v>52</v>
      </c>
      <c r="C5" s="43">
        <v>50</v>
      </c>
      <c r="D5" s="44">
        <v>29</v>
      </c>
      <c r="E5" s="80">
        <f t="shared" si="2"/>
        <v>8.263520829771471E-4</v>
      </c>
      <c r="F5" s="80">
        <f t="shared" si="0"/>
        <v>-0.44230769230769229</v>
      </c>
      <c r="G5" s="43">
        <f t="shared" si="1"/>
        <v>-23</v>
      </c>
      <c r="H5" s="43">
        <f t="shared" si="3"/>
        <v>-21</v>
      </c>
    </row>
    <row r="6" spans="1:8" ht="16.5" customHeight="1">
      <c r="A6" s="125" t="s">
        <v>180</v>
      </c>
      <c r="B6" s="64">
        <v>81</v>
      </c>
      <c r="C6" s="43">
        <v>126</v>
      </c>
      <c r="D6" s="44">
        <v>66</v>
      </c>
      <c r="E6" s="80">
        <f t="shared" si="2"/>
        <v>1.8806633612583347E-3</v>
      </c>
      <c r="F6" s="80">
        <f t="shared" si="0"/>
        <v>-0.18518518518518517</v>
      </c>
      <c r="G6" s="43">
        <f t="shared" si="1"/>
        <v>-15</v>
      </c>
      <c r="H6" s="43">
        <f t="shared" si="3"/>
        <v>-60</v>
      </c>
    </row>
    <row r="7" spans="1:8" ht="16.5" customHeight="1">
      <c r="A7" s="125" t="s">
        <v>181</v>
      </c>
      <c r="B7" s="64">
        <v>48</v>
      </c>
      <c r="C7" s="43">
        <v>192</v>
      </c>
      <c r="D7" s="44">
        <v>75</v>
      </c>
      <c r="E7" s="80">
        <f t="shared" si="2"/>
        <v>2.1371174559753803E-3</v>
      </c>
      <c r="F7" s="80">
        <f t="shared" si="0"/>
        <v>0.5625</v>
      </c>
      <c r="G7" s="43">
        <f t="shared" si="1"/>
        <v>27</v>
      </c>
      <c r="H7" s="43">
        <f t="shared" si="3"/>
        <v>-117</v>
      </c>
    </row>
    <row r="8" spans="1:8" ht="16.5" customHeight="1">
      <c r="A8" s="125" t="s">
        <v>182</v>
      </c>
      <c r="B8" s="64">
        <v>2035</v>
      </c>
      <c r="C8" s="43">
        <v>3319</v>
      </c>
      <c r="D8" s="44">
        <v>2545</v>
      </c>
      <c r="E8" s="80">
        <f t="shared" si="2"/>
        <v>7.2519519006097904E-2</v>
      </c>
      <c r="F8" s="80">
        <f t="shared" si="0"/>
        <v>0.25061425061425063</v>
      </c>
      <c r="G8" s="43">
        <f t="shared" si="1"/>
        <v>510</v>
      </c>
      <c r="H8" s="43">
        <f t="shared" si="3"/>
        <v>-774</v>
      </c>
    </row>
    <row r="9" spans="1:8" ht="16.5" customHeight="1">
      <c r="A9" s="125" t="s">
        <v>183</v>
      </c>
      <c r="B9" s="64">
        <v>935</v>
      </c>
      <c r="C9" s="43">
        <v>2680</v>
      </c>
      <c r="D9" s="44">
        <v>841</v>
      </c>
      <c r="E9" s="80">
        <f t="shared" si="2"/>
        <v>2.3964210406337266E-2</v>
      </c>
      <c r="F9" s="80">
        <f t="shared" si="0"/>
        <v>-0.10053475935828877</v>
      </c>
      <c r="G9" s="43">
        <f t="shared" si="1"/>
        <v>-94</v>
      </c>
      <c r="H9" s="43">
        <f t="shared" si="3"/>
        <v>-1839</v>
      </c>
    </row>
    <row r="10" spans="1:8" ht="16.5" customHeight="1">
      <c r="A10" s="125" t="s">
        <v>184</v>
      </c>
      <c r="B10" s="64">
        <v>26</v>
      </c>
      <c r="C10" s="43">
        <v>20</v>
      </c>
      <c r="D10" s="44">
        <v>13</v>
      </c>
      <c r="E10" s="80">
        <f t="shared" si="2"/>
        <v>3.7043369236906592E-4</v>
      </c>
      <c r="F10" s="80">
        <f t="shared" si="0"/>
        <v>-0.5</v>
      </c>
      <c r="G10" s="43">
        <f t="shared" si="1"/>
        <v>-13</v>
      </c>
      <c r="H10" s="43">
        <f t="shared" si="3"/>
        <v>-7</v>
      </c>
    </row>
    <row r="11" spans="1:8" ht="16.5" customHeight="1">
      <c r="A11" s="125" t="s">
        <v>185</v>
      </c>
      <c r="B11" s="64">
        <v>89</v>
      </c>
      <c r="C11" s="43">
        <v>129</v>
      </c>
      <c r="D11" s="44">
        <v>90</v>
      </c>
      <c r="E11" s="80">
        <f t="shared" si="2"/>
        <v>2.5645409471704564E-3</v>
      </c>
      <c r="F11" s="80">
        <f t="shared" si="0"/>
        <v>1.1235955056179775E-2</v>
      </c>
      <c r="G11" s="43">
        <f t="shared" si="1"/>
        <v>1</v>
      </c>
      <c r="H11" s="43">
        <f t="shared" si="3"/>
        <v>-39</v>
      </c>
    </row>
    <row r="12" spans="1:8" ht="16.5" customHeight="1">
      <c r="A12" s="125" t="s">
        <v>186</v>
      </c>
      <c r="B12" s="64">
        <v>276</v>
      </c>
      <c r="C12" s="43">
        <v>539</v>
      </c>
      <c r="D12" s="44">
        <v>287</v>
      </c>
      <c r="E12" s="80">
        <f t="shared" si="2"/>
        <v>8.1780361315324564E-3</v>
      </c>
      <c r="F12" s="80">
        <f t="shared" si="0"/>
        <v>3.9855072463768113E-2</v>
      </c>
      <c r="G12" s="43">
        <f t="shared" si="1"/>
        <v>11</v>
      </c>
      <c r="H12" s="43">
        <f t="shared" si="3"/>
        <v>-252</v>
      </c>
    </row>
    <row r="13" spans="1:8" ht="16.5" customHeight="1">
      <c r="A13" s="125" t="s">
        <v>187</v>
      </c>
      <c r="B13" s="64">
        <v>411</v>
      </c>
      <c r="C13" s="43">
        <v>722</v>
      </c>
      <c r="D13" s="44">
        <v>449</v>
      </c>
      <c r="E13" s="80">
        <f t="shared" si="2"/>
        <v>1.2794209836439278E-2</v>
      </c>
      <c r="F13" s="80">
        <f t="shared" si="0"/>
        <v>9.2457420924574207E-2</v>
      </c>
      <c r="G13" s="43">
        <f t="shared" si="1"/>
        <v>38</v>
      </c>
      <c r="H13" s="43">
        <f t="shared" si="3"/>
        <v>-273</v>
      </c>
    </row>
    <row r="14" spans="1:8" ht="16.5" customHeight="1">
      <c r="A14" s="125" t="s">
        <v>188</v>
      </c>
      <c r="B14" s="64">
        <v>61</v>
      </c>
      <c r="C14" s="43">
        <v>72</v>
      </c>
      <c r="D14" s="44">
        <v>52</v>
      </c>
      <c r="E14" s="80">
        <f t="shared" si="2"/>
        <v>1.4817347694762637E-3</v>
      </c>
      <c r="F14" s="80">
        <f t="shared" si="0"/>
        <v>-0.14754098360655737</v>
      </c>
      <c r="G14" s="43">
        <f t="shared" si="1"/>
        <v>-9</v>
      </c>
      <c r="H14" s="43">
        <f t="shared" si="3"/>
        <v>-20</v>
      </c>
    </row>
    <row r="15" spans="1:8" ht="16.5" customHeight="1">
      <c r="A15" s="125" t="s">
        <v>189</v>
      </c>
      <c r="B15" s="64">
        <v>96</v>
      </c>
      <c r="C15" s="43">
        <v>295</v>
      </c>
      <c r="D15" s="44">
        <v>121</v>
      </c>
      <c r="E15" s="80">
        <f t="shared" si="2"/>
        <v>3.4478828289736139E-3</v>
      </c>
      <c r="F15" s="80">
        <f t="shared" si="0"/>
        <v>0.26041666666666669</v>
      </c>
      <c r="G15" s="43">
        <f t="shared" si="1"/>
        <v>25</v>
      </c>
      <c r="H15" s="43">
        <f t="shared" si="3"/>
        <v>-174</v>
      </c>
    </row>
    <row r="16" spans="1:8" ht="16.5" customHeight="1">
      <c r="A16" s="125" t="s">
        <v>190</v>
      </c>
      <c r="B16" s="64">
        <v>17</v>
      </c>
      <c r="C16" s="43">
        <v>22</v>
      </c>
      <c r="D16" s="44">
        <v>10</v>
      </c>
      <c r="E16" s="80">
        <f t="shared" si="2"/>
        <v>2.8494899413005072E-4</v>
      </c>
      <c r="F16" s="80">
        <f t="shared" si="0"/>
        <v>-0.41176470588235292</v>
      </c>
      <c r="G16" s="43">
        <f t="shared" si="1"/>
        <v>-7</v>
      </c>
      <c r="H16" s="43">
        <f t="shared" si="3"/>
        <v>-12</v>
      </c>
    </row>
    <row r="17" spans="1:8" ht="16.5" customHeight="1">
      <c r="A17" s="125" t="s">
        <v>191</v>
      </c>
      <c r="B17" s="64">
        <v>162</v>
      </c>
      <c r="C17" s="43">
        <v>138</v>
      </c>
      <c r="D17" s="44">
        <v>143</v>
      </c>
      <c r="E17" s="80">
        <f t="shared" si="2"/>
        <v>4.0747706160597251E-3</v>
      </c>
      <c r="F17" s="80">
        <f t="shared" si="0"/>
        <v>-0.11728395061728394</v>
      </c>
      <c r="G17" s="43">
        <f t="shared" si="1"/>
        <v>-19</v>
      </c>
      <c r="H17" s="43">
        <f t="shared" si="3"/>
        <v>5</v>
      </c>
    </row>
    <row r="18" spans="1:8" ht="16.5" customHeight="1">
      <c r="A18" s="125" t="s">
        <v>192</v>
      </c>
      <c r="B18" s="64">
        <v>51</v>
      </c>
      <c r="C18" s="43">
        <v>214</v>
      </c>
      <c r="D18" s="44">
        <v>41</v>
      </c>
      <c r="E18" s="80">
        <f t="shared" si="2"/>
        <v>1.1682908759332079E-3</v>
      </c>
      <c r="F18" s="80">
        <f t="shared" si="0"/>
        <v>-0.19607843137254902</v>
      </c>
      <c r="G18" s="43">
        <f t="shared" si="1"/>
        <v>-10</v>
      </c>
      <c r="H18" s="43">
        <f t="shared" si="3"/>
        <v>-173</v>
      </c>
    </row>
    <row r="19" spans="1:8" ht="16.5" customHeight="1">
      <c r="A19" s="125" t="s">
        <v>193</v>
      </c>
      <c r="B19" s="64">
        <v>31</v>
      </c>
      <c r="C19" s="43">
        <v>102</v>
      </c>
      <c r="D19" s="44">
        <v>33</v>
      </c>
      <c r="E19" s="80">
        <f t="shared" si="2"/>
        <v>9.4033168062916737E-4</v>
      </c>
      <c r="F19" s="80">
        <f t="shared" si="0"/>
        <v>6.4516129032258063E-2</v>
      </c>
      <c r="G19" s="43">
        <f t="shared" si="1"/>
        <v>2</v>
      </c>
      <c r="H19" s="43">
        <f t="shared" si="3"/>
        <v>-69</v>
      </c>
    </row>
    <row r="20" spans="1:8" ht="16.5" customHeight="1">
      <c r="A20" s="125" t="s">
        <v>194</v>
      </c>
      <c r="B20" s="64">
        <v>150</v>
      </c>
      <c r="C20" s="43">
        <v>378</v>
      </c>
      <c r="D20" s="44">
        <v>203</v>
      </c>
      <c r="E20" s="80">
        <f t="shared" si="2"/>
        <v>5.7844645808400293E-3</v>
      </c>
      <c r="F20" s="80">
        <f t="shared" si="0"/>
        <v>0.35333333333333333</v>
      </c>
      <c r="G20" s="43">
        <f t="shared" si="1"/>
        <v>53</v>
      </c>
      <c r="H20" s="43">
        <f t="shared" si="3"/>
        <v>-175</v>
      </c>
    </row>
    <row r="21" spans="1:8" ht="16.5" customHeight="1">
      <c r="A21" s="125" t="s">
        <v>195</v>
      </c>
      <c r="B21" s="64">
        <v>53</v>
      </c>
      <c r="C21" s="43">
        <v>149</v>
      </c>
      <c r="D21" s="44">
        <v>65</v>
      </c>
      <c r="E21" s="80">
        <f t="shared" si="2"/>
        <v>1.8521684618453297E-3</v>
      </c>
      <c r="F21" s="80">
        <f t="shared" si="0"/>
        <v>0.22641509433962265</v>
      </c>
      <c r="G21" s="43">
        <f t="shared" si="1"/>
        <v>12</v>
      </c>
      <c r="H21" s="43">
        <f t="shared" si="3"/>
        <v>-84</v>
      </c>
    </row>
    <row r="22" spans="1:8" ht="16.5" customHeight="1">
      <c r="A22" s="125" t="s">
        <v>196</v>
      </c>
      <c r="B22" s="64">
        <v>1751</v>
      </c>
      <c r="C22" s="43">
        <v>2386</v>
      </c>
      <c r="D22" s="44">
        <v>1882</v>
      </c>
      <c r="E22" s="80">
        <f t="shared" si="2"/>
        <v>5.3627400695275544E-2</v>
      </c>
      <c r="F22" s="80">
        <f t="shared" si="0"/>
        <v>7.4814391776127934E-2</v>
      </c>
      <c r="G22" s="43">
        <f t="shared" si="1"/>
        <v>131</v>
      </c>
      <c r="H22" s="43">
        <f t="shared" si="3"/>
        <v>-504</v>
      </c>
    </row>
    <row r="23" spans="1:8" ht="16.5" customHeight="1">
      <c r="A23" s="125" t="s">
        <v>197</v>
      </c>
      <c r="B23" s="64">
        <v>113</v>
      </c>
      <c r="C23" s="43">
        <v>206</v>
      </c>
      <c r="D23" s="44">
        <v>163</v>
      </c>
      <c r="E23" s="80">
        <f t="shared" si="2"/>
        <v>4.6446686043198271E-3</v>
      </c>
      <c r="F23" s="80">
        <f t="shared" si="0"/>
        <v>0.44247787610619471</v>
      </c>
      <c r="G23" s="43">
        <f t="shared" si="1"/>
        <v>50</v>
      </c>
      <c r="H23" s="43">
        <f t="shared" si="3"/>
        <v>-43</v>
      </c>
    </row>
    <row r="24" spans="1:8" ht="16.5" customHeight="1">
      <c r="A24" s="125" t="s">
        <v>198</v>
      </c>
      <c r="B24" s="64">
        <v>47</v>
      </c>
      <c r="C24" s="43">
        <v>87</v>
      </c>
      <c r="D24" s="44">
        <v>43</v>
      </c>
      <c r="E24" s="80">
        <f t="shared" si="2"/>
        <v>1.2252806747592182E-3</v>
      </c>
      <c r="F24" s="80">
        <f t="shared" si="0"/>
        <v>-8.5106382978723402E-2</v>
      </c>
      <c r="G24" s="43">
        <f t="shared" si="1"/>
        <v>-4</v>
      </c>
      <c r="H24" s="43">
        <f t="shared" si="3"/>
        <v>-44</v>
      </c>
    </row>
    <row r="25" spans="1:8" ht="16.5" customHeight="1">
      <c r="A25" s="125" t="s">
        <v>199</v>
      </c>
      <c r="B25" s="64">
        <v>216</v>
      </c>
      <c r="C25" s="43">
        <v>263</v>
      </c>
      <c r="D25" s="44">
        <v>125</v>
      </c>
      <c r="E25" s="80">
        <f t="shared" si="2"/>
        <v>3.561862426625634E-3</v>
      </c>
      <c r="F25" s="80">
        <f t="shared" si="0"/>
        <v>-0.42129629629629628</v>
      </c>
      <c r="G25" s="43">
        <f t="shared" si="1"/>
        <v>-91</v>
      </c>
      <c r="H25" s="43">
        <f t="shared" si="3"/>
        <v>-138</v>
      </c>
    </row>
    <row r="26" spans="1:8" ht="16.5" customHeight="1">
      <c r="A26" s="125" t="s">
        <v>200</v>
      </c>
      <c r="B26" s="64">
        <v>375</v>
      </c>
      <c r="C26" s="43">
        <v>675</v>
      </c>
      <c r="D26" s="44">
        <v>515</v>
      </c>
      <c r="E26" s="80">
        <f t="shared" si="2"/>
        <v>1.4674873197697611E-2</v>
      </c>
      <c r="F26" s="80">
        <f t="shared" si="0"/>
        <v>0.37333333333333335</v>
      </c>
      <c r="G26" s="43">
        <f t="shared" si="1"/>
        <v>140</v>
      </c>
      <c r="H26" s="43">
        <f t="shared" si="3"/>
        <v>-160</v>
      </c>
    </row>
    <row r="27" spans="1:8" ht="16.5" customHeight="1">
      <c r="A27" s="125" t="s">
        <v>113</v>
      </c>
      <c r="B27" s="64">
        <v>244</v>
      </c>
      <c r="C27" s="43">
        <v>578</v>
      </c>
      <c r="D27" s="44">
        <v>271</v>
      </c>
      <c r="E27" s="80">
        <f t="shared" si="2"/>
        <v>7.7221177409243745E-3</v>
      </c>
      <c r="F27" s="80">
        <f t="shared" si="0"/>
        <v>0.11065573770491803</v>
      </c>
      <c r="G27" s="43">
        <f t="shared" si="1"/>
        <v>27</v>
      </c>
      <c r="H27" s="43">
        <f t="shared" si="3"/>
        <v>-307</v>
      </c>
    </row>
    <row r="28" spans="1:8" ht="16.5" customHeight="1">
      <c r="A28" s="125" t="s">
        <v>201</v>
      </c>
      <c r="B28" s="64">
        <v>168</v>
      </c>
      <c r="C28" s="43">
        <v>453</v>
      </c>
      <c r="D28" s="44">
        <v>208</v>
      </c>
      <c r="E28" s="80">
        <f t="shared" si="2"/>
        <v>5.9269390779050548E-3</v>
      </c>
      <c r="F28" s="80">
        <f t="shared" si="0"/>
        <v>0.23809523809523808</v>
      </c>
      <c r="G28" s="43">
        <f t="shared" si="1"/>
        <v>40</v>
      </c>
      <c r="H28" s="43">
        <f t="shared" si="3"/>
        <v>-245</v>
      </c>
    </row>
    <row r="29" spans="1:8" ht="16.5" customHeight="1">
      <c r="A29" s="125" t="s">
        <v>202</v>
      </c>
      <c r="B29" s="64">
        <v>131</v>
      </c>
      <c r="C29" s="43">
        <v>266</v>
      </c>
      <c r="D29" s="44">
        <v>117</v>
      </c>
      <c r="E29" s="80">
        <f t="shared" si="2"/>
        <v>3.3339032313215934E-3</v>
      </c>
      <c r="F29" s="80">
        <f t="shared" si="0"/>
        <v>-0.10687022900763359</v>
      </c>
      <c r="G29" s="43">
        <f t="shared" si="1"/>
        <v>-14</v>
      </c>
      <c r="H29" s="43">
        <f t="shared" si="3"/>
        <v>-149</v>
      </c>
    </row>
    <row r="30" spans="1:8" ht="16.5" customHeight="1">
      <c r="A30" s="125" t="s">
        <v>203</v>
      </c>
      <c r="B30" s="64">
        <v>132</v>
      </c>
      <c r="C30" s="43">
        <v>391</v>
      </c>
      <c r="D30" s="44">
        <v>216</v>
      </c>
      <c r="E30" s="80">
        <f t="shared" si="2"/>
        <v>6.1548982732090958E-3</v>
      </c>
      <c r="F30" s="80">
        <f t="shared" si="0"/>
        <v>0.63636363636363635</v>
      </c>
      <c r="G30" s="43">
        <f t="shared" si="1"/>
        <v>84</v>
      </c>
      <c r="H30" s="43">
        <f t="shared" si="3"/>
        <v>-175</v>
      </c>
    </row>
    <row r="31" spans="1:8" ht="16.5" customHeight="1">
      <c r="A31" s="125" t="s">
        <v>204</v>
      </c>
      <c r="B31" s="64">
        <v>60</v>
      </c>
      <c r="C31" s="43">
        <v>173</v>
      </c>
      <c r="D31" s="44">
        <v>85</v>
      </c>
      <c r="E31" s="80">
        <f t="shared" si="2"/>
        <v>2.4220664501054313E-3</v>
      </c>
      <c r="F31" s="80">
        <f t="shared" si="0"/>
        <v>0.41666666666666669</v>
      </c>
      <c r="G31" s="43">
        <f t="shared" si="1"/>
        <v>25</v>
      </c>
      <c r="H31" s="43">
        <f t="shared" si="3"/>
        <v>-88</v>
      </c>
    </row>
    <row r="32" spans="1:8" ht="16.5" customHeight="1">
      <c r="A32" s="125" t="s">
        <v>205</v>
      </c>
      <c r="B32" s="64">
        <v>121</v>
      </c>
      <c r="C32" s="43">
        <v>236</v>
      </c>
      <c r="D32" s="44">
        <v>104</v>
      </c>
      <c r="E32" s="80">
        <f t="shared" si="2"/>
        <v>2.9634695389525274E-3</v>
      </c>
      <c r="F32" s="80">
        <f t="shared" si="0"/>
        <v>-0.14049586776859505</v>
      </c>
      <c r="G32" s="43">
        <f t="shared" si="1"/>
        <v>-17</v>
      </c>
      <c r="H32" s="43">
        <f t="shared" si="3"/>
        <v>-132</v>
      </c>
    </row>
    <row r="33" spans="1:8" ht="16.5" customHeight="1">
      <c r="A33" s="125" t="s">
        <v>206</v>
      </c>
      <c r="B33" s="64">
        <v>284</v>
      </c>
      <c r="C33" s="43">
        <v>511</v>
      </c>
      <c r="D33" s="44">
        <v>280</v>
      </c>
      <c r="E33" s="80">
        <f t="shared" si="2"/>
        <v>7.9785718356414209E-3</v>
      </c>
      <c r="F33" s="80">
        <f t="shared" si="0"/>
        <v>-1.4084507042253521E-2</v>
      </c>
      <c r="G33" s="43">
        <f t="shared" si="1"/>
        <v>-4</v>
      </c>
      <c r="H33" s="43">
        <f t="shared" si="3"/>
        <v>-231</v>
      </c>
    </row>
    <row r="34" spans="1:8" ht="16.5" customHeight="1">
      <c r="A34" s="125" t="s">
        <v>207</v>
      </c>
      <c r="B34" s="64">
        <v>839</v>
      </c>
      <c r="C34" s="43">
        <v>1790</v>
      </c>
      <c r="D34" s="44">
        <v>1577</v>
      </c>
      <c r="E34" s="80">
        <f t="shared" si="2"/>
        <v>4.4936456374309E-2</v>
      </c>
      <c r="F34" s="80">
        <f t="shared" ref="F34:F65" si="4">(D34-B34)/B34</f>
        <v>0.87961859356376637</v>
      </c>
      <c r="G34" s="43">
        <f t="shared" ref="G34:G65" si="5">D34-B34</f>
        <v>738</v>
      </c>
      <c r="H34" s="43">
        <f t="shared" si="3"/>
        <v>-213</v>
      </c>
    </row>
    <row r="35" spans="1:8" ht="16.5" customHeight="1">
      <c r="A35" s="125" t="s">
        <v>208</v>
      </c>
      <c r="B35" s="64">
        <v>137</v>
      </c>
      <c r="C35" s="43">
        <v>167</v>
      </c>
      <c r="D35" s="44">
        <v>101</v>
      </c>
      <c r="E35" s="80">
        <f t="shared" si="2"/>
        <v>2.8779848407135124E-3</v>
      </c>
      <c r="F35" s="80">
        <f t="shared" si="4"/>
        <v>-0.26277372262773724</v>
      </c>
      <c r="G35" s="43">
        <f t="shared" si="5"/>
        <v>-36</v>
      </c>
      <c r="H35" s="43">
        <f t="shared" si="3"/>
        <v>-66</v>
      </c>
    </row>
    <row r="36" spans="1:8" ht="16.5" customHeight="1">
      <c r="A36" s="125" t="s">
        <v>209</v>
      </c>
      <c r="B36" s="64">
        <v>37</v>
      </c>
      <c r="C36" s="43">
        <v>125</v>
      </c>
      <c r="D36" s="44">
        <v>35</v>
      </c>
      <c r="E36" s="80">
        <f t="shared" si="2"/>
        <v>9.9732147945517761E-4</v>
      </c>
      <c r="F36" s="80">
        <f t="shared" si="4"/>
        <v>-5.4054054054054057E-2</v>
      </c>
      <c r="G36" s="43">
        <f t="shared" si="5"/>
        <v>-2</v>
      </c>
      <c r="H36" s="43">
        <f t="shared" si="3"/>
        <v>-90</v>
      </c>
    </row>
    <row r="37" spans="1:8" ht="16.5" customHeight="1">
      <c r="A37" s="125" t="s">
        <v>210</v>
      </c>
      <c r="B37" s="64">
        <v>14</v>
      </c>
      <c r="C37" s="43">
        <v>28</v>
      </c>
      <c r="D37" s="44">
        <v>11</v>
      </c>
      <c r="E37" s="80">
        <f t="shared" si="2"/>
        <v>3.1344389354305579E-4</v>
      </c>
      <c r="F37" s="80">
        <f t="shared" si="4"/>
        <v>-0.21428571428571427</v>
      </c>
      <c r="G37" s="43">
        <f t="shared" si="5"/>
        <v>-3</v>
      </c>
      <c r="H37" s="43">
        <f t="shared" si="3"/>
        <v>-17</v>
      </c>
    </row>
    <row r="38" spans="1:8" ht="16.5" customHeight="1">
      <c r="A38" s="125" t="s">
        <v>211</v>
      </c>
      <c r="B38" s="64">
        <v>296</v>
      </c>
      <c r="C38" s="43">
        <v>846</v>
      </c>
      <c r="D38" s="44">
        <v>320</v>
      </c>
      <c r="E38" s="80">
        <f t="shared" si="2"/>
        <v>9.1183678121616232E-3</v>
      </c>
      <c r="F38" s="80">
        <f t="shared" si="4"/>
        <v>8.1081081081081086E-2</v>
      </c>
      <c r="G38" s="43">
        <f t="shared" si="5"/>
        <v>24</v>
      </c>
      <c r="H38" s="43">
        <f t="shared" si="3"/>
        <v>-526</v>
      </c>
    </row>
    <row r="39" spans="1:8" ht="16.5" customHeight="1">
      <c r="A39" s="125" t="s">
        <v>212</v>
      </c>
      <c r="B39" s="64">
        <v>28</v>
      </c>
      <c r="C39" s="43">
        <v>51</v>
      </c>
      <c r="D39" s="44">
        <v>7</v>
      </c>
      <c r="E39" s="80">
        <f t="shared" si="2"/>
        <v>1.994642958910355E-4</v>
      </c>
      <c r="F39" s="80">
        <f t="shared" si="4"/>
        <v>-0.75</v>
      </c>
      <c r="G39" s="43">
        <f t="shared" si="5"/>
        <v>-21</v>
      </c>
      <c r="H39" s="43">
        <f t="shared" si="3"/>
        <v>-44</v>
      </c>
    </row>
    <row r="40" spans="1:8" ht="16.5" customHeight="1">
      <c r="A40" s="125" t="s">
        <v>213</v>
      </c>
      <c r="B40" s="64">
        <v>87</v>
      </c>
      <c r="C40" s="43">
        <v>182</v>
      </c>
      <c r="D40" s="44">
        <v>174</v>
      </c>
      <c r="E40" s="80">
        <f t="shared" si="2"/>
        <v>4.9581124978628826E-3</v>
      </c>
      <c r="F40" s="80">
        <f t="shared" si="4"/>
        <v>1</v>
      </c>
      <c r="G40" s="43">
        <f t="shared" si="5"/>
        <v>87</v>
      </c>
      <c r="H40" s="43">
        <f t="shared" si="3"/>
        <v>-8</v>
      </c>
    </row>
    <row r="41" spans="1:8" ht="16.5" customHeight="1">
      <c r="A41" s="125" t="s">
        <v>214</v>
      </c>
      <c r="B41" s="64">
        <v>8807</v>
      </c>
      <c r="C41" s="43">
        <v>13085</v>
      </c>
      <c r="D41" s="44">
        <v>11102</v>
      </c>
      <c r="E41" s="80">
        <f t="shared" si="2"/>
        <v>0.31635037328318233</v>
      </c>
      <c r="F41" s="80">
        <f t="shared" si="4"/>
        <v>0.26058816850232769</v>
      </c>
      <c r="G41" s="43">
        <f t="shared" si="5"/>
        <v>2295</v>
      </c>
      <c r="H41" s="43">
        <f t="shared" si="3"/>
        <v>-1983</v>
      </c>
    </row>
    <row r="42" spans="1:8" ht="16.5" customHeight="1">
      <c r="A42" s="125" t="s">
        <v>215</v>
      </c>
      <c r="B42" s="64">
        <v>2090</v>
      </c>
      <c r="C42" s="43">
        <v>2956</v>
      </c>
      <c r="D42" s="44">
        <v>2526</v>
      </c>
      <c r="E42" s="80">
        <f t="shared" si="2"/>
        <v>7.1978115917250812E-2</v>
      </c>
      <c r="F42" s="80">
        <f t="shared" si="4"/>
        <v>0.20861244019138755</v>
      </c>
      <c r="G42" s="43">
        <f t="shared" si="5"/>
        <v>436</v>
      </c>
      <c r="H42" s="43">
        <f t="shared" si="3"/>
        <v>-430</v>
      </c>
    </row>
    <row r="43" spans="1:8" ht="16.5" customHeight="1">
      <c r="A43" s="125" t="s">
        <v>216</v>
      </c>
      <c r="B43" s="64">
        <v>237</v>
      </c>
      <c r="C43" s="43">
        <v>451</v>
      </c>
      <c r="D43" s="44">
        <v>319</v>
      </c>
      <c r="E43" s="80">
        <f t="shared" si="2"/>
        <v>9.0898729127486186E-3</v>
      </c>
      <c r="F43" s="80">
        <f t="shared" si="4"/>
        <v>0.34599156118143459</v>
      </c>
      <c r="G43" s="43">
        <f t="shared" si="5"/>
        <v>82</v>
      </c>
      <c r="H43" s="43">
        <f t="shared" si="3"/>
        <v>-132</v>
      </c>
    </row>
    <row r="44" spans="1:8" ht="16.5" customHeight="1">
      <c r="A44" s="125" t="s">
        <v>217</v>
      </c>
      <c r="B44" s="64">
        <v>82</v>
      </c>
      <c r="C44" s="43">
        <v>87</v>
      </c>
      <c r="D44" s="44">
        <v>78</v>
      </c>
      <c r="E44" s="80">
        <f t="shared" si="2"/>
        <v>2.2226021542143958E-3</v>
      </c>
      <c r="F44" s="80">
        <f t="shared" si="4"/>
        <v>-4.878048780487805E-2</v>
      </c>
      <c r="G44" s="43">
        <f t="shared" si="5"/>
        <v>-4</v>
      </c>
      <c r="H44" s="43">
        <f t="shared" si="3"/>
        <v>-9</v>
      </c>
    </row>
    <row r="45" spans="1:8" ht="16.5" customHeight="1">
      <c r="A45" s="125" t="s">
        <v>218</v>
      </c>
      <c r="B45" s="64">
        <v>54</v>
      </c>
      <c r="C45" s="43">
        <v>127</v>
      </c>
      <c r="D45" s="44">
        <v>140</v>
      </c>
      <c r="E45" s="80">
        <f t="shared" si="2"/>
        <v>3.9892859178207105E-3</v>
      </c>
      <c r="F45" s="80">
        <f t="shared" si="4"/>
        <v>1.5925925925925926</v>
      </c>
      <c r="G45" s="43">
        <f t="shared" si="5"/>
        <v>86</v>
      </c>
      <c r="H45" s="43">
        <f t="shared" si="3"/>
        <v>13</v>
      </c>
    </row>
    <row r="46" spans="1:8" ht="16.5" customHeight="1">
      <c r="A46" s="125" t="s">
        <v>219</v>
      </c>
      <c r="B46" s="64">
        <v>59</v>
      </c>
      <c r="C46" s="43">
        <v>230</v>
      </c>
      <c r="D46" s="44">
        <v>27</v>
      </c>
      <c r="E46" s="80">
        <f t="shared" si="2"/>
        <v>7.6936228415113697E-4</v>
      </c>
      <c r="F46" s="80">
        <f t="shared" si="4"/>
        <v>-0.5423728813559322</v>
      </c>
      <c r="G46" s="43">
        <f t="shared" si="5"/>
        <v>-32</v>
      </c>
      <c r="H46" s="43">
        <f t="shared" si="3"/>
        <v>-203</v>
      </c>
    </row>
    <row r="47" spans="1:8" ht="16.5" customHeight="1">
      <c r="A47" s="125" t="s">
        <v>220</v>
      </c>
      <c r="B47" s="64">
        <v>65</v>
      </c>
      <c r="C47" s="43">
        <v>219</v>
      </c>
      <c r="D47" s="44">
        <v>81</v>
      </c>
      <c r="E47" s="80">
        <f t="shared" si="2"/>
        <v>2.3080868524534108E-3</v>
      </c>
      <c r="F47" s="80">
        <f t="shared" si="4"/>
        <v>0.24615384615384617</v>
      </c>
      <c r="G47" s="43">
        <f t="shared" si="5"/>
        <v>16</v>
      </c>
      <c r="H47" s="43">
        <f t="shared" si="3"/>
        <v>-138</v>
      </c>
    </row>
    <row r="48" spans="1:8" ht="16.5" customHeight="1">
      <c r="A48" s="125" t="s">
        <v>221</v>
      </c>
      <c r="B48" s="64">
        <v>433</v>
      </c>
      <c r="C48" s="43">
        <v>946</v>
      </c>
      <c r="D48" s="44">
        <v>519</v>
      </c>
      <c r="E48" s="80">
        <f t="shared" si="2"/>
        <v>1.4788852795349633E-2</v>
      </c>
      <c r="F48" s="80">
        <f t="shared" si="4"/>
        <v>0.19861431870669746</v>
      </c>
      <c r="G48" s="43">
        <f t="shared" si="5"/>
        <v>86</v>
      </c>
      <c r="H48" s="43">
        <f t="shared" si="3"/>
        <v>-427</v>
      </c>
    </row>
    <row r="49" spans="1:8" ht="16.5" customHeight="1">
      <c r="A49" s="125" t="s">
        <v>223</v>
      </c>
      <c r="B49" s="64">
        <v>15</v>
      </c>
      <c r="C49" s="43">
        <v>52</v>
      </c>
      <c r="D49" s="44">
        <v>22</v>
      </c>
      <c r="E49" s="80">
        <f t="shared" si="2"/>
        <v>6.2688778708611158E-4</v>
      </c>
      <c r="F49" s="80">
        <f t="shared" si="4"/>
        <v>0.46666666666666667</v>
      </c>
      <c r="G49" s="43">
        <f t="shared" si="5"/>
        <v>7</v>
      </c>
      <c r="H49" s="43">
        <f t="shared" si="3"/>
        <v>-30</v>
      </c>
    </row>
    <row r="50" spans="1:8" ht="16.5" customHeight="1">
      <c r="A50" s="125" t="s">
        <v>131</v>
      </c>
      <c r="B50" s="64">
        <v>94</v>
      </c>
      <c r="C50" s="43">
        <v>107</v>
      </c>
      <c r="D50" s="44">
        <v>52</v>
      </c>
      <c r="E50" s="80">
        <f t="shared" si="2"/>
        <v>1.4817347694762637E-3</v>
      </c>
      <c r="F50" s="80">
        <f t="shared" si="4"/>
        <v>-0.44680851063829785</v>
      </c>
      <c r="G50" s="43">
        <f t="shared" si="5"/>
        <v>-42</v>
      </c>
      <c r="H50" s="43">
        <f t="shared" si="3"/>
        <v>-55</v>
      </c>
    </row>
    <row r="51" spans="1:8" ht="16.5" customHeight="1">
      <c r="A51" s="125" t="s">
        <v>224</v>
      </c>
      <c r="B51" s="64">
        <v>167</v>
      </c>
      <c r="C51" s="43">
        <v>286</v>
      </c>
      <c r="D51" s="44">
        <v>132</v>
      </c>
      <c r="E51" s="80">
        <f t="shared" si="2"/>
        <v>3.7613267225166695E-3</v>
      </c>
      <c r="F51" s="80">
        <f t="shared" si="4"/>
        <v>-0.20958083832335328</v>
      </c>
      <c r="G51" s="43">
        <f t="shared" si="5"/>
        <v>-35</v>
      </c>
      <c r="H51" s="43">
        <f t="shared" si="3"/>
        <v>-154</v>
      </c>
    </row>
    <row r="52" spans="1:8" ht="16.5" customHeight="1">
      <c r="A52" s="125" t="s">
        <v>222</v>
      </c>
      <c r="B52" s="64">
        <v>48</v>
      </c>
      <c r="C52" s="43">
        <v>85</v>
      </c>
      <c r="D52" s="44">
        <v>48</v>
      </c>
      <c r="E52" s="80">
        <f t="shared" si="2"/>
        <v>1.3677551718242434E-3</v>
      </c>
      <c r="F52" s="80">
        <f t="shared" si="4"/>
        <v>0</v>
      </c>
      <c r="G52" s="43">
        <f t="shared" si="5"/>
        <v>0</v>
      </c>
      <c r="H52" s="43">
        <f t="shared" si="3"/>
        <v>-37</v>
      </c>
    </row>
    <row r="53" spans="1:8" ht="16.5" customHeight="1">
      <c r="A53" s="125" t="s">
        <v>225</v>
      </c>
      <c r="B53" s="64">
        <v>984</v>
      </c>
      <c r="C53" s="43">
        <v>1380</v>
      </c>
      <c r="D53" s="44">
        <v>1292</v>
      </c>
      <c r="E53" s="80">
        <f t="shared" si="2"/>
        <v>3.6815410041602555E-2</v>
      </c>
      <c r="F53" s="80">
        <f t="shared" si="4"/>
        <v>0.31300813008130079</v>
      </c>
      <c r="G53" s="43">
        <f t="shared" si="5"/>
        <v>308</v>
      </c>
      <c r="H53" s="43">
        <f t="shared" si="3"/>
        <v>-88</v>
      </c>
    </row>
    <row r="54" spans="1:8" ht="16.5" customHeight="1">
      <c r="A54" s="125" t="s">
        <v>226</v>
      </c>
      <c r="B54" s="64">
        <v>343</v>
      </c>
      <c r="C54" s="43">
        <v>1008</v>
      </c>
      <c r="D54" s="44">
        <v>406</v>
      </c>
      <c r="E54" s="80">
        <f t="shared" si="2"/>
        <v>1.1568929161680059E-2</v>
      </c>
      <c r="F54" s="80">
        <f t="shared" si="4"/>
        <v>0.18367346938775511</v>
      </c>
      <c r="G54" s="43">
        <f t="shared" si="5"/>
        <v>63</v>
      </c>
      <c r="H54" s="43">
        <f t="shared" si="3"/>
        <v>-602</v>
      </c>
    </row>
    <row r="55" spans="1:8" ht="16.5" customHeight="1">
      <c r="A55" s="125" t="s">
        <v>227</v>
      </c>
      <c r="B55" s="64">
        <v>172</v>
      </c>
      <c r="C55" s="43">
        <v>352</v>
      </c>
      <c r="D55" s="44">
        <v>203</v>
      </c>
      <c r="E55" s="80">
        <f t="shared" si="2"/>
        <v>5.7844645808400293E-3</v>
      </c>
      <c r="F55" s="80">
        <f t="shared" si="4"/>
        <v>0.18023255813953487</v>
      </c>
      <c r="G55" s="43">
        <f t="shared" si="5"/>
        <v>31</v>
      </c>
      <c r="H55" s="43">
        <f t="shared" si="3"/>
        <v>-149</v>
      </c>
    </row>
    <row r="56" spans="1:8" ht="16.5" customHeight="1">
      <c r="A56" s="125" t="s">
        <v>228</v>
      </c>
      <c r="B56" s="64">
        <v>145</v>
      </c>
      <c r="C56" s="43">
        <v>374</v>
      </c>
      <c r="D56" s="44">
        <v>241</v>
      </c>
      <c r="E56" s="80">
        <f t="shared" si="2"/>
        <v>6.8672707585342224E-3</v>
      </c>
      <c r="F56" s="80">
        <f t="shared" si="4"/>
        <v>0.66206896551724137</v>
      </c>
      <c r="G56" s="43">
        <f t="shared" si="5"/>
        <v>96</v>
      </c>
      <c r="H56" s="43">
        <f t="shared" si="3"/>
        <v>-133</v>
      </c>
    </row>
    <row r="57" spans="1:8" ht="16.5" customHeight="1">
      <c r="A57" s="125" t="s">
        <v>229</v>
      </c>
      <c r="B57" s="64">
        <v>466</v>
      </c>
      <c r="C57" s="43">
        <v>759</v>
      </c>
      <c r="D57" s="44">
        <v>512</v>
      </c>
      <c r="E57" s="80">
        <f t="shared" si="2"/>
        <v>1.4589388499458598E-2</v>
      </c>
      <c r="F57" s="80">
        <f t="shared" si="4"/>
        <v>9.8712446351931327E-2</v>
      </c>
      <c r="G57" s="43">
        <f t="shared" si="5"/>
        <v>46</v>
      </c>
      <c r="H57" s="43">
        <f t="shared" si="3"/>
        <v>-247</v>
      </c>
    </row>
    <row r="58" spans="1:8" ht="16.5" customHeight="1">
      <c r="A58" s="125" t="s">
        <v>230</v>
      </c>
      <c r="B58" s="64">
        <v>62</v>
      </c>
      <c r="C58" s="43">
        <v>144</v>
      </c>
      <c r="D58" s="44">
        <v>104</v>
      </c>
      <c r="E58" s="80">
        <f t="shared" si="2"/>
        <v>2.9634695389525274E-3</v>
      </c>
      <c r="F58" s="80">
        <f t="shared" si="4"/>
        <v>0.67741935483870963</v>
      </c>
      <c r="G58" s="43">
        <f t="shared" si="5"/>
        <v>42</v>
      </c>
      <c r="H58" s="43">
        <f t="shared" si="3"/>
        <v>-40</v>
      </c>
    </row>
    <row r="59" spans="1:8" ht="16.5" customHeight="1">
      <c r="A59" s="125" t="s">
        <v>231</v>
      </c>
      <c r="B59" s="64">
        <v>477</v>
      </c>
      <c r="C59" s="43">
        <v>938</v>
      </c>
      <c r="D59" s="44">
        <v>565</v>
      </c>
      <c r="E59" s="80">
        <f t="shared" si="2"/>
        <v>1.6099618168347866E-2</v>
      </c>
      <c r="F59" s="80">
        <f t="shared" si="4"/>
        <v>0.18448637316561844</v>
      </c>
      <c r="G59" s="43">
        <f t="shared" si="5"/>
        <v>88</v>
      </c>
      <c r="H59" s="43">
        <f t="shared" si="3"/>
        <v>-373</v>
      </c>
    </row>
    <row r="60" spans="1:8" ht="16.5" customHeight="1">
      <c r="A60" s="125" t="s">
        <v>232</v>
      </c>
      <c r="B60" s="64">
        <v>264</v>
      </c>
      <c r="C60" s="43">
        <v>630</v>
      </c>
      <c r="D60" s="44">
        <v>309</v>
      </c>
      <c r="E60" s="80">
        <f t="shared" si="2"/>
        <v>8.8049239186185676E-3</v>
      </c>
      <c r="F60" s="80">
        <f t="shared" si="4"/>
        <v>0.17045454545454544</v>
      </c>
      <c r="G60" s="43">
        <f t="shared" si="5"/>
        <v>45</v>
      </c>
      <c r="H60" s="43">
        <f t="shared" si="3"/>
        <v>-321</v>
      </c>
    </row>
    <row r="61" spans="1:8" ht="16.5" customHeight="1">
      <c r="A61" s="125" t="s">
        <v>233</v>
      </c>
      <c r="B61" s="64">
        <v>31</v>
      </c>
      <c r="C61" s="43">
        <v>95</v>
      </c>
      <c r="D61" s="44">
        <v>33</v>
      </c>
      <c r="E61" s="80">
        <f t="shared" si="2"/>
        <v>9.4033168062916737E-4</v>
      </c>
      <c r="F61" s="80">
        <f t="shared" si="4"/>
        <v>6.4516129032258063E-2</v>
      </c>
      <c r="G61" s="43">
        <f t="shared" si="5"/>
        <v>2</v>
      </c>
      <c r="H61" s="43">
        <f t="shared" si="3"/>
        <v>-62</v>
      </c>
    </row>
    <row r="62" spans="1:8" ht="16.5" customHeight="1">
      <c r="A62" s="125" t="s">
        <v>234</v>
      </c>
      <c r="B62" s="64">
        <v>68</v>
      </c>
      <c r="C62" s="43">
        <v>186</v>
      </c>
      <c r="D62" s="44">
        <v>59</v>
      </c>
      <c r="E62" s="80">
        <f t="shared" si="2"/>
        <v>1.6811990653672992E-3</v>
      </c>
      <c r="F62" s="80">
        <f t="shared" si="4"/>
        <v>-0.13235294117647059</v>
      </c>
      <c r="G62" s="43">
        <f t="shared" si="5"/>
        <v>-9</v>
      </c>
      <c r="H62" s="43">
        <f t="shared" si="3"/>
        <v>-127</v>
      </c>
    </row>
    <row r="63" spans="1:8" ht="16.5" customHeight="1">
      <c r="A63" s="125" t="s">
        <v>235</v>
      </c>
      <c r="B63" s="64">
        <v>64</v>
      </c>
      <c r="C63" s="43">
        <v>131</v>
      </c>
      <c r="D63" s="44">
        <v>91</v>
      </c>
      <c r="E63" s="80">
        <f t="shared" si="2"/>
        <v>2.5930358465834614E-3</v>
      </c>
      <c r="F63" s="80">
        <f t="shared" si="4"/>
        <v>0.421875</v>
      </c>
      <c r="G63" s="43">
        <f t="shared" si="5"/>
        <v>27</v>
      </c>
      <c r="H63" s="43">
        <f t="shared" si="3"/>
        <v>-40</v>
      </c>
    </row>
    <row r="64" spans="1:8" ht="16.5" customHeight="1">
      <c r="A64" s="125" t="s">
        <v>236</v>
      </c>
      <c r="B64" s="64">
        <v>145</v>
      </c>
      <c r="C64" s="43">
        <v>331</v>
      </c>
      <c r="D64" s="44">
        <v>153</v>
      </c>
      <c r="E64" s="80">
        <f t="shared" si="2"/>
        <v>4.3597196101897761E-3</v>
      </c>
      <c r="F64" s="80">
        <f t="shared" si="4"/>
        <v>5.5172413793103448E-2</v>
      </c>
      <c r="G64" s="43">
        <f t="shared" si="5"/>
        <v>8</v>
      </c>
      <c r="H64" s="43">
        <f t="shared" si="3"/>
        <v>-178</v>
      </c>
    </row>
    <row r="65" spans="1:8" ht="16.5" customHeight="1">
      <c r="A65" s="125" t="s">
        <v>237</v>
      </c>
      <c r="B65" s="64">
        <v>94</v>
      </c>
      <c r="C65" s="43">
        <v>148</v>
      </c>
      <c r="D65" s="44">
        <v>133</v>
      </c>
      <c r="E65" s="80">
        <f t="shared" si="2"/>
        <v>3.7898216219296745E-3</v>
      </c>
      <c r="F65" s="80">
        <f t="shared" si="4"/>
        <v>0.41489361702127658</v>
      </c>
      <c r="G65" s="43">
        <f t="shared" si="5"/>
        <v>39</v>
      </c>
      <c r="H65" s="43">
        <f t="shared" si="3"/>
        <v>-15</v>
      </c>
    </row>
    <row r="66" spans="1:8" ht="16.5" customHeight="1">
      <c r="A66" s="125" t="s">
        <v>238</v>
      </c>
      <c r="B66" s="64">
        <v>59</v>
      </c>
      <c r="C66" s="43">
        <v>202</v>
      </c>
      <c r="D66" s="44">
        <v>87</v>
      </c>
      <c r="E66" s="80">
        <f t="shared" si="2"/>
        <v>2.4790562489314413E-3</v>
      </c>
      <c r="F66" s="80">
        <f t="shared" ref="F66:F83" si="6">(D66-B66)/B66</f>
        <v>0.47457627118644069</v>
      </c>
      <c r="G66" s="43">
        <f t="shared" ref="G66:G83" si="7">D66-B66</f>
        <v>28</v>
      </c>
      <c r="H66" s="43">
        <f t="shared" si="3"/>
        <v>-115</v>
      </c>
    </row>
    <row r="67" spans="1:8" ht="16.5" customHeight="1">
      <c r="A67" s="125" t="s">
        <v>239</v>
      </c>
      <c r="B67" s="64">
        <v>362</v>
      </c>
      <c r="C67" s="43">
        <v>425</v>
      </c>
      <c r="D67" s="44">
        <v>353</v>
      </c>
      <c r="E67" s="80">
        <f t="shared" ref="E67:E83" si="8">D67/$D$83</f>
        <v>1.005869949279079E-2</v>
      </c>
      <c r="F67" s="80">
        <f t="shared" si="6"/>
        <v>-2.4861878453038673E-2</v>
      </c>
      <c r="G67" s="43">
        <f t="shared" si="7"/>
        <v>-9</v>
      </c>
      <c r="H67" s="43">
        <f t="shared" ref="H67:H83" si="9">D67-C67</f>
        <v>-72</v>
      </c>
    </row>
    <row r="68" spans="1:8" ht="16.5" customHeight="1">
      <c r="A68" s="125" t="s">
        <v>240</v>
      </c>
      <c r="B68" s="64">
        <v>388</v>
      </c>
      <c r="C68" s="43">
        <v>832</v>
      </c>
      <c r="D68" s="44">
        <v>407</v>
      </c>
      <c r="E68" s="80">
        <f t="shared" si="8"/>
        <v>1.1597424061093065E-2</v>
      </c>
      <c r="F68" s="80">
        <f t="shared" si="6"/>
        <v>4.8969072164948453E-2</v>
      </c>
      <c r="G68" s="43">
        <f t="shared" si="7"/>
        <v>19</v>
      </c>
      <c r="H68" s="43">
        <f t="shared" si="9"/>
        <v>-425</v>
      </c>
    </row>
    <row r="69" spans="1:8" ht="16.5" customHeight="1">
      <c r="A69" s="125" t="s">
        <v>241</v>
      </c>
      <c r="B69" s="64">
        <v>38</v>
      </c>
      <c r="C69" s="43">
        <v>122</v>
      </c>
      <c r="D69" s="44">
        <v>31</v>
      </c>
      <c r="E69" s="80">
        <f t="shared" si="8"/>
        <v>8.8334188180315724E-4</v>
      </c>
      <c r="F69" s="80">
        <f t="shared" si="6"/>
        <v>-0.18421052631578946</v>
      </c>
      <c r="G69" s="43">
        <f t="shared" si="7"/>
        <v>-7</v>
      </c>
      <c r="H69" s="43">
        <f t="shared" si="9"/>
        <v>-91</v>
      </c>
    </row>
    <row r="70" spans="1:8" ht="16.5" customHeight="1">
      <c r="A70" s="125" t="s">
        <v>242</v>
      </c>
      <c r="B70" s="64">
        <v>83</v>
      </c>
      <c r="C70" s="43">
        <v>162</v>
      </c>
      <c r="D70" s="44">
        <v>60</v>
      </c>
      <c r="E70" s="80">
        <f t="shared" si="8"/>
        <v>1.7096939647803042E-3</v>
      </c>
      <c r="F70" s="80">
        <f t="shared" si="6"/>
        <v>-0.27710843373493976</v>
      </c>
      <c r="G70" s="43">
        <f t="shared" si="7"/>
        <v>-23</v>
      </c>
      <c r="H70" s="43">
        <f t="shared" si="9"/>
        <v>-102</v>
      </c>
    </row>
    <row r="71" spans="1:8" ht="16.5" customHeight="1">
      <c r="A71" s="125" t="s">
        <v>243</v>
      </c>
      <c r="B71" s="64">
        <v>141</v>
      </c>
      <c r="C71" s="43">
        <v>369</v>
      </c>
      <c r="D71" s="44">
        <v>158</v>
      </c>
      <c r="E71" s="80">
        <f t="shared" si="8"/>
        <v>4.5021941072548016E-3</v>
      </c>
      <c r="F71" s="80">
        <f t="shared" si="6"/>
        <v>0.12056737588652482</v>
      </c>
      <c r="G71" s="43">
        <f t="shared" si="7"/>
        <v>17</v>
      </c>
      <c r="H71" s="43">
        <f t="shared" si="9"/>
        <v>-211</v>
      </c>
    </row>
    <row r="72" spans="1:8" ht="16.5" customHeight="1">
      <c r="A72" s="125" t="s">
        <v>244</v>
      </c>
      <c r="B72" s="64">
        <v>196</v>
      </c>
      <c r="C72" s="43">
        <v>348</v>
      </c>
      <c r="D72" s="44">
        <v>190</v>
      </c>
      <c r="E72" s="80">
        <f t="shared" si="8"/>
        <v>5.4140308884709637E-3</v>
      </c>
      <c r="F72" s="80">
        <f t="shared" si="6"/>
        <v>-3.0612244897959183E-2</v>
      </c>
      <c r="G72" s="43">
        <f t="shared" si="7"/>
        <v>-6</v>
      </c>
      <c r="H72" s="43">
        <f t="shared" si="9"/>
        <v>-158</v>
      </c>
    </row>
    <row r="73" spans="1:8" ht="16.5" customHeight="1">
      <c r="A73" s="125" t="s">
        <v>245</v>
      </c>
      <c r="B73" s="64">
        <v>56</v>
      </c>
      <c r="C73" s="43">
        <v>62</v>
      </c>
      <c r="D73" s="44">
        <v>46</v>
      </c>
      <c r="E73" s="80">
        <f t="shared" si="8"/>
        <v>1.3107653729982334E-3</v>
      </c>
      <c r="F73" s="80">
        <f t="shared" si="6"/>
        <v>-0.17857142857142858</v>
      </c>
      <c r="G73" s="43">
        <f t="shared" si="7"/>
        <v>-10</v>
      </c>
      <c r="H73" s="43">
        <f t="shared" si="9"/>
        <v>-16</v>
      </c>
    </row>
    <row r="74" spans="1:8" ht="16.5" customHeight="1">
      <c r="A74" s="125" t="s">
        <v>246</v>
      </c>
      <c r="B74" s="64">
        <v>558</v>
      </c>
      <c r="C74" s="43">
        <v>1175</v>
      </c>
      <c r="D74" s="44">
        <v>880</v>
      </c>
      <c r="E74" s="80">
        <f t="shared" si="8"/>
        <v>2.5075511483444463E-2</v>
      </c>
      <c r="F74" s="80">
        <f t="shared" si="6"/>
        <v>0.57706093189964158</v>
      </c>
      <c r="G74" s="43">
        <f t="shared" si="7"/>
        <v>322</v>
      </c>
      <c r="H74" s="43">
        <f t="shared" si="9"/>
        <v>-295</v>
      </c>
    </row>
    <row r="75" spans="1:8" ht="16.5" customHeight="1">
      <c r="A75" s="125" t="s">
        <v>247</v>
      </c>
      <c r="B75" s="64">
        <v>103</v>
      </c>
      <c r="C75" s="43">
        <v>206</v>
      </c>
      <c r="D75" s="44">
        <v>136</v>
      </c>
      <c r="E75" s="80">
        <f t="shared" si="8"/>
        <v>3.87530632016869E-3</v>
      </c>
      <c r="F75" s="80">
        <f t="shared" si="6"/>
        <v>0.32038834951456313</v>
      </c>
      <c r="G75" s="43">
        <f t="shared" si="7"/>
        <v>33</v>
      </c>
      <c r="H75" s="43">
        <f t="shared" si="9"/>
        <v>-70</v>
      </c>
    </row>
    <row r="76" spans="1:8" ht="16.5" customHeight="1">
      <c r="A76" s="125" t="s">
        <v>248</v>
      </c>
      <c r="B76" s="64">
        <v>224</v>
      </c>
      <c r="C76" s="43">
        <v>362</v>
      </c>
      <c r="D76" s="44">
        <v>235</v>
      </c>
      <c r="E76" s="80">
        <f t="shared" si="8"/>
        <v>6.6963013620561923E-3</v>
      </c>
      <c r="F76" s="80">
        <f t="shared" si="6"/>
        <v>4.9107142857142856E-2</v>
      </c>
      <c r="G76" s="43">
        <f t="shared" si="7"/>
        <v>11</v>
      </c>
      <c r="H76" s="43">
        <f t="shared" si="9"/>
        <v>-127</v>
      </c>
    </row>
    <row r="77" spans="1:8" ht="16.5" customHeight="1">
      <c r="A77" s="125" t="s">
        <v>249</v>
      </c>
      <c r="B77" s="64">
        <v>12</v>
      </c>
      <c r="C77" s="43">
        <v>36</v>
      </c>
      <c r="D77" s="44">
        <v>9</v>
      </c>
      <c r="E77" s="80">
        <f t="shared" si="8"/>
        <v>2.5645409471704566E-4</v>
      </c>
      <c r="F77" s="80">
        <f t="shared" si="6"/>
        <v>-0.25</v>
      </c>
      <c r="G77" s="43">
        <f t="shared" si="7"/>
        <v>-3</v>
      </c>
      <c r="H77" s="43">
        <f t="shared" si="9"/>
        <v>-27</v>
      </c>
    </row>
    <row r="78" spans="1:8" ht="16.5" customHeight="1">
      <c r="A78" s="125" t="s">
        <v>250</v>
      </c>
      <c r="B78" s="64">
        <v>194</v>
      </c>
      <c r="C78" s="43">
        <v>378</v>
      </c>
      <c r="D78" s="44">
        <v>226</v>
      </c>
      <c r="E78" s="80">
        <f t="shared" si="8"/>
        <v>6.4398472673391459E-3</v>
      </c>
      <c r="F78" s="80">
        <f t="shared" si="6"/>
        <v>0.16494845360824742</v>
      </c>
      <c r="G78" s="43">
        <f t="shared" si="7"/>
        <v>32</v>
      </c>
      <c r="H78" s="43">
        <f t="shared" si="9"/>
        <v>-152</v>
      </c>
    </row>
    <row r="79" spans="1:8" ht="16.5" customHeight="1">
      <c r="A79" s="125" t="s">
        <v>251</v>
      </c>
      <c r="B79" s="64">
        <v>124</v>
      </c>
      <c r="C79" s="43">
        <v>289</v>
      </c>
      <c r="D79" s="44">
        <v>105</v>
      </c>
      <c r="E79" s="80">
        <f t="shared" si="8"/>
        <v>2.9919644383655324E-3</v>
      </c>
      <c r="F79" s="80">
        <f t="shared" si="6"/>
        <v>-0.15322580645161291</v>
      </c>
      <c r="G79" s="43">
        <f t="shared" si="7"/>
        <v>-19</v>
      </c>
      <c r="H79" s="43">
        <f t="shared" si="9"/>
        <v>-184</v>
      </c>
    </row>
    <row r="80" spans="1:8" ht="16.5" customHeight="1">
      <c r="A80" s="125" t="s">
        <v>252</v>
      </c>
      <c r="B80" s="64">
        <v>79</v>
      </c>
      <c r="C80" s="43">
        <v>112</v>
      </c>
      <c r="D80" s="44">
        <v>111</v>
      </c>
      <c r="E80" s="80">
        <f t="shared" si="8"/>
        <v>3.1629338348435629E-3</v>
      </c>
      <c r="F80" s="80">
        <f t="shared" si="6"/>
        <v>0.4050632911392405</v>
      </c>
      <c r="G80" s="43">
        <f t="shared" si="7"/>
        <v>32</v>
      </c>
      <c r="H80" s="43">
        <f t="shared" si="9"/>
        <v>-1</v>
      </c>
    </row>
    <row r="81" spans="1:9" ht="16.5" customHeight="1">
      <c r="A81" s="125" t="s">
        <v>253</v>
      </c>
      <c r="B81" s="64">
        <v>107</v>
      </c>
      <c r="C81" s="43">
        <v>121</v>
      </c>
      <c r="D81" s="44">
        <v>70</v>
      </c>
      <c r="E81" s="80">
        <f t="shared" si="8"/>
        <v>1.9946429589103552E-3</v>
      </c>
      <c r="F81" s="80">
        <f t="shared" si="6"/>
        <v>-0.34579439252336447</v>
      </c>
      <c r="G81" s="43">
        <f t="shared" si="7"/>
        <v>-37</v>
      </c>
      <c r="H81" s="43">
        <f t="shared" si="9"/>
        <v>-51</v>
      </c>
    </row>
    <row r="82" spans="1:9" ht="16.5" customHeight="1" thickBot="1">
      <c r="A82" s="125" t="s">
        <v>254</v>
      </c>
      <c r="B82" s="64">
        <v>127</v>
      </c>
      <c r="C82" s="43">
        <v>338</v>
      </c>
      <c r="D82" s="44">
        <v>203</v>
      </c>
      <c r="E82" s="80">
        <f t="shared" si="8"/>
        <v>5.7844645808400293E-3</v>
      </c>
      <c r="F82" s="80">
        <f t="shared" si="6"/>
        <v>0.59842519685039375</v>
      </c>
      <c r="G82" s="43">
        <f t="shared" si="7"/>
        <v>76</v>
      </c>
      <c r="H82" s="43">
        <f t="shared" si="9"/>
        <v>-135</v>
      </c>
    </row>
    <row r="83" spans="1:9" s="8" customFormat="1" ht="16.5" customHeight="1" thickBot="1">
      <c r="A83" s="126" t="s">
        <v>174</v>
      </c>
      <c r="B83" s="88">
        <v>29114</v>
      </c>
      <c r="C83" s="89">
        <v>51267</v>
      </c>
      <c r="D83" s="110">
        <v>35094</v>
      </c>
      <c r="E83" s="91">
        <f t="shared" si="8"/>
        <v>1</v>
      </c>
      <c r="F83" s="91">
        <f t="shared" si="6"/>
        <v>0.20539946417531085</v>
      </c>
      <c r="G83" s="89">
        <f t="shared" si="7"/>
        <v>5980</v>
      </c>
      <c r="H83" s="89">
        <f t="shared" si="9"/>
        <v>-16173</v>
      </c>
      <c r="I83" s="1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/>
  </sheetViews>
  <sheetFormatPr defaultRowHeight="15"/>
  <cols>
    <col min="2" max="2" width="11.28515625" customWidth="1"/>
    <col min="3" max="3" width="11.5703125" bestFit="1" customWidth="1"/>
    <col min="4" max="6" width="10.7109375" bestFit="1" customWidth="1"/>
    <col min="7" max="7" width="10.28515625" bestFit="1" customWidth="1"/>
    <col min="10" max="10" width="10.140625" bestFit="1" customWidth="1"/>
  </cols>
  <sheetData>
    <row r="1" spans="1:10" ht="51">
      <c r="A1" s="130" t="s">
        <v>306</v>
      </c>
      <c r="B1" s="129" t="s">
        <v>307</v>
      </c>
      <c r="C1" s="129" t="s">
        <v>308</v>
      </c>
      <c r="D1" s="129" t="s">
        <v>309</v>
      </c>
      <c r="E1" s="129" t="s">
        <v>310</v>
      </c>
      <c r="F1" s="129" t="s">
        <v>311</v>
      </c>
      <c r="G1" s="129" t="s">
        <v>312</v>
      </c>
    </row>
    <row r="2" spans="1:10">
      <c r="A2" s="128">
        <v>1</v>
      </c>
      <c r="B2" s="131" t="s">
        <v>161</v>
      </c>
      <c r="C2" s="132" t="s">
        <v>164</v>
      </c>
      <c r="D2" s="131" t="s">
        <v>168</v>
      </c>
      <c r="E2" s="132" t="s">
        <v>113</v>
      </c>
      <c r="F2" s="132" t="s">
        <v>122</v>
      </c>
      <c r="G2" s="132" t="s">
        <v>122</v>
      </c>
      <c r="J2" s="127" t="s">
        <v>164</v>
      </c>
    </row>
    <row r="3" spans="1:10">
      <c r="A3" s="128">
        <v>2</v>
      </c>
      <c r="B3" s="132" t="s">
        <v>169</v>
      </c>
      <c r="C3" s="131" t="s">
        <v>161</v>
      </c>
      <c r="D3" s="132" t="s">
        <v>104</v>
      </c>
      <c r="E3" s="131" t="s">
        <v>118</v>
      </c>
      <c r="F3" s="132" t="s">
        <v>164</v>
      </c>
      <c r="G3" s="132" t="s">
        <v>139</v>
      </c>
      <c r="J3" s="127" t="s">
        <v>104</v>
      </c>
    </row>
    <row r="4" spans="1:10">
      <c r="A4" s="128">
        <v>3</v>
      </c>
      <c r="B4" s="131" t="s">
        <v>163</v>
      </c>
      <c r="C4" s="131" t="s">
        <v>167</v>
      </c>
      <c r="D4" s="132" t="s">
        <v>122</v>
      </c>
      <c r="E4" s="131" t="s">
        <v>133</v>
      </c>
      <c r="F4" s="132" t="s">
        <v>113</v>
      </c>
      <c r="G4" s="131" t="s">
        <v>96</v>
      </c>
      <c r="J4" s="127" t="s">
        <v>113</v>
      </c>
    </row>
    <row r="5" spans="1:10">
      <c r="A5" s="128">
        <v>4</v>
      </c>
      <c r="B5" s="132" t="s">
        <v>164</v>
      </c>
      <c r="C5" s="132" t="s">
        <v>104</v>
      </c>
      <c r="D5" s="132" t="s">
        <v>157</v>
      </c>
      <c r="E5" s="131" t="s">
        <v>147</v>
      </c>
      <c r="F5" s="131" t="s">
        <v>165</v>
      </c>
      <c r="G5" s="131" t="s">
        <v>155</v>
      </c>
      <c r="J5" s="127" t="s">
        <v>122</v>
      </c>
    </row>
    <row r="6" spans="1:10">
      <c r="A6" s="128">
        <v>5</v>
      </c>
      <c r="B6" s="131" t="s">
        <v>167</v>
      </c>
      <c r="C6" s="131" t="s">
        <v>105</v>
      </c>
      <c r="D6" s="132" t="s">
        <v>169</v>
      </c>
      <c r="E6" s="131" t="s">
        <v>93</v>
      </c>
      <c r="F6" s="132" t="s">
        <v>157</v>
      </c>
      <c r="G6" s="131" t="s">
        <v>165</v>
      </c>
      <c r="J6" s="127" t="s">
        <v>171</v>
      </c>
    </row>
    <row r="7" spans="1:10">
      <c r="A7" s="128">
        <v>6</v>
      </c>
      <c r="B7" s="131" t="s">
        <v>160</v>
      </c>
      <c r="C7" s="132" t="s">
        <v>122</v>
      </c>
      <c r="D7" s="131" t="s">
        <v>165</v>
      </c>
      <c r="E7" s="132" t="s">
        <v>104</v>
      </c>
      <c r="F7" s="132" t="s">
        <v>139</v>
      </c>
      <c r="G7" s="132" t="s">
        <v>104</v>
      </c>
      <c r="J7" s="127" t="s">
        <v>139</v>
      </c>
    </row>
    <row r="8" spans="1:10">
      <c r="A8" s="128">
        <v>7</v>
      </c>
      <c r="B8" s="131" t="s">
        <v>110</v>
      </c>
      <c r="C8" s="131" t="s">
        <v>163</v>
      </c>
      <c r="D8" s="131" t="s">
        <v>132</v>
      </c>
      <c r="E8" s="132" t="s">
        <v>157</v>
      </c>
      <c r="F8" s="131" t="s">
        <v>96</v>
      </c>
      <c r="G8" s="132" t="s">
        <v>164</v>
      </c>
      <c r="J8" s="127" t="s">
        <v>157</v>
      </c>
    </row>
    <row r="9" spans="1:10">
      <c r="A9" s="128">
        <v>8</v>
      </c>
      <c r="B9" s="131" t="s">
        <v>143</v>
      </c>
      <c r="C9" s="132" t="s">
        <v>113</v>
      </c>
      <c r="D9" s="131" t="s">
        <v>143</v>
      </c>
      <c r="E9" s="131" t="s">
        <v>154</v>
      </c>
      <c r="F9" s="131" t="s">
        <v>127</v>
      </c>
      <c r="G9" s="132" t="s">
        <v>157</v>
      </c>
      <c r="J9" s="127" t="s">
        <v>169</v>
      </c>
    </row>
    <row r="10" spans="1:10">
      <c r="A10" s="128">
        <v>9</v>
      </c>
      <c r="B10" s="131" t="s">
        <v>105</v>
      </c>
      <c r="C10" s="132" t="s">
        <v>171</v>
      </c>
      <c r="D10" s="131" t="s">
        <v>142</v>
      </c>
      <c r="E10" s="132" t="s">
        <v>139</v>
      </c>
      <c r="F10" s="131" t="s">
        <v>118</v>
      </c>
      <c r="G10" s="131" t="s">
        <v>154</v>
      </c>
    </row>
    <row r="11" spans="1:10">
      <c r="A11" s="128">
        <v>10</v>
      </c>
      <c r="B11" s="131" t="s">
        <v>168</v>
      </c>
      <c r="C11" s="131" t="s">
        <v>97</v>
      </c>
      <c r="D11" s="131" t="s">
        <v>94</v>
      </c>
      <c r="E11" s="131" t="s">
        <v>125</v>
      </c>
      <c r="F11" s="131" t="s">
        <v>154</v>
      </c>
      <c r="G11" s="131" t="s">
        <v>116</v>
      </c>
    </row>
    <row r="12" spans="1:10">
      <c r="A12" s="128">
        <v>11</v>
      </c>
      <c r="B12" s="131" t="s">
        <v>117</v>
      </c>
      <c r="C12" s="131" t="s">
        <v>152</v>
      </c>
      <c r="D12" s="131" t="s">
        <v>173</v>
      </c>
      <c r="E12" s="132" t="s">
        <v>171</v>
      </c>
      <c r="F12" s="131" t="s">
        <v>94</v>
      </c>
      <c r="G12" s="131" t="s">
        <v>141</v>
      </c>
    </row>
    <row r="13" spans="1:10">
      <c r="A13" s="128">
        <v>12</v>
      </c>
      <c r="B13" s="131" t="s">
        <v>106</v>
      </c>
      <c r="C13" s="132" t="s">
        <v>139</v>
      </c>
      <c r="D13" s="132" t="s">
        <v>171</v>
      </c>
      <c r="E13" s="131" t="s">
        <v>94</v>
      </c>
      <c r="F13" s="131" t="s">
        <v>143</v>
      </c>
      <c r="G13" s="132" t="s">
        <v>113</v>
      </c>
    </row>
    <row r="14" spans="1:10">
      <c r="A14" s="128">
        <v>13</v>
      </c>
      <c r="B14" s="131" t="s">
        <v>101</v>
      </c>
      <c r="C14" s="131" t="s">
        <v>170</v>
      </c>
      <c r="D14" s="131" t="s">
        <v>163</v>
      </c>
      <c r="E14" s="131" t="s">
        <v>173</v>
      </c>
      <c r="F14" s="131" t="s">
        <v>313</v>
      </c>
      <c r="G14" s="132" t="s">
        <v>169</v>
      </c>
    </row>
    <row r="15" spans="1:10">
      <c r="A15" s="128">
        <v>14</v>
      </c>
      <c r="B15" s="131" t="s">
        <v>102</v>
      </c>
      <c r="C15" s="131" t="s">
        <v>141</v>
      </c>
      <c r="D15" s="131" t="s">
        <v>160</v>
      </c>
      <c r="E15" s="131" t="s">
        <v>155</v>
      </c>
      <c r="F15" s="132" t="s">
        <v>169</v>
      </c>
      <c r="G15" s="131" t="s">
        <v>148</v>
      </c>
    </row>
    <row r="16" spans="1:10">
      <c r="A16" s="128">
        <v>15</v>
      </c>
      <c r="B16" s="132" t="s">
        <v>104</v>
      </c>
      <c r="C16" s="131" t="s">
        <v>160</v>
      </c>
      <c r="D16" s="131" t="s">
        <v>96</v>
      </c>
      <c r="E16" s="131" t="s">
        <v>168</v>
      </c>
      <c r="F16" s="132" t="s">
        <v>171</v>
      </c>
      <c r="G16" s="131" t="s">
        <v>123</v>
      </c>
    </row>
  </sheetData>
  <sortState ref="J2:J9">
    <sortCondition ref="J2:J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86"/>
  <sheetViews>
    <sheetView zoomScale="95" zoomScaleNormal="95" workbookViewId="0">
      <pane ySplit="1" topLeftCell="A2" activePane="bottomLeft" state="frozen"/>
      <selection pane="bottomLeft" activeCell="D34" sqref="D34"/>
    </sheetView>
  </sheetViews>
  <sheetFormatPr defaultColWidth="8.85546875" defaultRowHeight="15"/>
  <cols>
    <col min="1" max="1" width="9.140625" style="4" customWidth="1"/>
    <col min="2" max="2" width="17.7109375" style="4" bestFit="1" customWidth="1"/>
    <col min="3" max="3" width="11.5703125" style="4" bestFit="1" customWidth="1"/>
    <col min="4" max="4" width="15.5703125" style="4" bestFit="1" customWidth="1"/>
    <col min="5" max="5" width="17.7109375" style="4" bestFit="1" customWidth="1"/>
    <col min="6" max="6" width="12.85546875" style="4" bestFit="1" customWidth="1"/>
    <col min="7" max="7" width="18" style="4" customWidth="1"/>
    <col min="8" max="8" width="14.5703125" style="4" bestFit="1" customWidth="1"/>
    <col min="9" max="9" width="11.42578125" style="4" bestFit="1" customWidth="1"/>
    <col min="10" max="10" width="8.85546875" style="4"/>
    <col min="11" max="11" width="9.140625" style="4" bestFit="1" customWidth="1"/>
    <col min="12" max="14" width="8.85546875" style="4"/>
    <col min="15" max="15" width="10.140625" style="4" bestFit="1" customWidth="1"/>
    <col min="16" max="16384" width="8.85546875" style="4"/>
  </cols>
  <sheetData>
    <row r="1" spans="1:53" s="6" customFormat="1" ht="15.75" thickBot="1">
      <c r="A1" s="57" t="s">
        <v>0</v>
      </c>
      <c r="B1" s="73" t="s">
        <v>256</v>
      </c>
      <c r="C1" s="73" t="s">
        <v>257</v>
      </c>
      <c r="D1" s="74" t="s">
        <v>262</v>
      </c>
      <c r="E1" s="74" t="s">
        <v>266</v>
      </c>
      <c r="F1" s="75" t="s">
        <v>260</v>
      </c>
      <c r="G1" s="77" t="s">
        <v>261</v>
      </c>
      <c r="H1" s="76" t="s">
        <v>259</v>
      </c>
      <c r="I1" s="76" t="s">
        <v>258</v>
      </c>
    </row>
    <row r="2" spans="1:53">
      <c r="A2" s="95">
        <v>39722</v>
      </c>
      <c r="B2" s="61">
        <v>9119936</v>
      </c>
      <c r="C2" s="66">
        <f>(B2/$B$2)*100</f>
        <v>100</v>
      </c>
      <c r="D2" s="61">
        <v>1910373</v>
      </c>
      <c r="E2" s="66">
        <f t="shared" ref="E2:E65" si="0">(D2/$D$2)*100</f>
        <v>100</v>
      </c>
      <c r="F2" s="61">
        <v>1137405</v>
      </c>
      <c r="G2" s="66">
        <f>(F2/$F$2)*100</f>
        <v>100</v>
      </c>
      <c r="H2" s="61">
        <v>2187772</v>
      </c>
      <c r="I2" s="71">
        <f>(H2/$H$2)*100</f>
        <v>100</v>
      </c>
      <c r="J2" s="13"/>
      <c r="K2" s="78"/>
      <c r="L2" s="6"/>
      <c r="M2" s="6"/>
      <c r="N2" s="6"/>
      <c r="O2" s="1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53">
      <c r="A3" s="95">
        <v>39753</v>
      </c>
      <c r="B3" s="61">
        <v>9022823</v>
      </c>
      <c r="C3" s="66">
        <f t="shared" ref="C3:C66" si="1">(B3/$B$2)*100</f>
        <v>98.935157001101757</v>
      </c>
      <c r="D3" s="61">
        <v>1911654</v>
      </c>
      <c r="E3" s="66">
        <f t="shared" si="0"/>
        <v>100.06705496779948</v>
      </c>
      <c r="F3" s="61">
        <v>1140518</v>
      </c>
      <c r="G3" s="66">
        <f t="shared" ref="G3:G66" si="2">(F3/$F$2)*100</f>
        <v>100.27369318756291</v>
      </c>
      <c r="H3" s="61">
        <v>2199425</v>
      </c>
      <c r="I3" s="71">
        <f t="shared" ref="I3:I66" si="3">(H3/$H$2)*100</f>
        <v>100.53264234115804</v>
      </c>
      <c r="J3" s="5"/>
      <c r="K3" s="14"/>
      <c r="O3" s="13"/>
      <c r="P3" s="6"/>
    </row>
    <row r="4" spans="1:53">
      <c r="A4" s="95">
        <v>39783</v>
      </c>
      <c r="B4" s="61">
        <v>8802989</v>
      </c>
      <c r="C4" s="66">
        <f t="shared" si="1"/>
        <v>96.524679559154805</v>
      </c>
      <c r="D4" s="61">
        <v>1897864</v>
      </c>
      <c r="E4" s="66">
        <f t="shared" si="0"/>
        <v>99.345206407335112</v>
      </c>
      <c r="F4" s="61">
        <v>1141467</v>
      </c>
      <c r="G4" s="66">
        <f t="shared" si="2"/>
        <v>100.35712872723437</v>
      </c>
      <c r="H4" s="61">
        <v>2205676</v>
      </c>
      <c r="I4" s="71">
        <f t="shared" si="3"/>
        <v>100.81836681336081</v>
      </c>
      <c r="J4" s="5"/>
      <c r="K4" s="14"/>
      <c r="O4" s="13"/>
      <c r="P4" s="6"/>
    </row>
    <row r="5" spans="1:53">
      <c r="A5" s="95">
        <v>39814</v>
      </c>
      <c r="B5" s="61">
        <v>8481011</v>
      </c>
      <c r="C5" s="66">
        <f t="shared" si="1"/>
        <v>92.994194257503565</v>
      </c>
      <c r="D5" s="61">
        <v>1912296</v>
      </c>
      <c r="E5" s="66">
        <f t="shared" si="0"/>
        <v>100.10066097039687</v>
      </c>
      <c r="F5" s="61">
        <v>1144082</v>
      </c>
      <c r="G5" s="66">
        <f t="shared" si="2"/>
        <v>100.58703803834166</v>
      </c>
      <c r="H5" s="61">
        <v>2208984</v>
      </c>
      <c r="I5" s="71">
        <f t="shared" si="3"/>
        <v>100.96957086935933</v>
      </c>
      <c r="J5" s="5"/>
      <c r="K5" s="14"/>
      <c r="O5" s="13"/>
      <c r="P5" s="6"/>
    </row>
    <row r="6" spans="1:53">
      <c r="A6" s="95">
        <v>39845</v>
      </c>
      <c r="B6" s="61">
        <v>8362290</v>
      </c>
      <c r="C6" s="66">
        <f t="shared" si="1"/>
        <v>91.692419771366815</v>
      </c>
      <c r="D6" s="61">
        <v>1918636</v>
      </c>
      <c r="E6" s="66">
        <f t="shared" si="0"/>
        <v>100.43253333249579</v>
      </c>
      <c r="F6" s="61">
        <v>1146634</v>
      </c>
      <c r="G6" s="66">
        <f t="shared" si="2"/>
        <v>100.81140842531904</v>
      </c>
      <c r="H6" s="61">
        <v>2213460</v>
      </c>
      <c r="I6" s="71">
        <f t="shared" si="3"/>
        <v>101.17416257269953</v>
      </c>
      <c r="J6" s="5"/>
      <c r="K6" s="14"/>
      <c r="O6" s="13"/>
      <c r="P6" s="6"/>
    </row>
    <row r="7" spans="1:53">
      <c r="A7" s="95">
        <v>39873</v>
      </c>
      <c r="B7" s="61">
        <v>8410234</v>
      </c>
      <c r="C7" s="66">
        <f t="shared" si="1"/>
        <v>92.218125214913798</v>
      </c>
      <c r="D7" s="61">
        <v>1916016</v>
      </c>
      <c r="E7" s="66">
        <f t="shared" si="0"/>
        <v>100.29538734058741</v>
      </c>
      <c r="F7" s="61">
        <v>1150295</v>
      </c>
      <c r="G7" s="66">
        <f t="shared" si="2"/>
        <v>101.13328146086926</v>
      </c>
      <c r="H7" s="61">
        <v>2279020</v>
      </c>
      <c r="I7" s="71">
        <f t="shared" si="3"/>
        <v>104.17081853136432</v>
      </c>
      <c r="J7" s="5"/>
      <c r="K7" s="14"/>
      <c r="O7" s="13"/>
      <c r="P7" s="6"/>
    </row>
    <row r="8" spans="1:53">
      <c r="A8" s="95">
        <v>39904</v>
      </c>
      <c r="B8" s="61">
        <v>8503053</v>
      </c>
      <c r="C8" s="66">
        <f t="shared" si="1"/>
        <v>93.235884550067013</v>
      </c>
      <c r="D8" s="61">
        <v>1931510</v>
      </c>
      <c r="E8" s="66">
        <f t="shared" si="0"/>
        <v>101.10643314159067</v>
      </c>
      <c r="F8" s="61">
        <v>1149546</v>
      </c>
      <c r="G8" s="66">
        <f t="shared" si="2"/>
        <v>101.06742980732457</v>
      </c>
      <c r="H8" s="61">
        <v>2271908</v>
      </c>
      <c r="I8" s="71">
        <f t="shared" si="3"/>
        <v>103.84573895268794</v>
      </c>
      <c r="J8" s="5"/>
      <c r="K8" s="14"/>
      <c r="O8" s="13"/>
      <c r="P8" s="6"/>
    </row>
    <row r="9" spans="1:53">
      <c r="A9" s="95">
        <v>39934</v>
      </c>
      <c r="B9" s="61">
        <v>8674726</v>
      </c>
      <c r="C9" s="66">
        <f t="shared" si="1"/>
        <v>95.118277145804527</v>
      </c>
      <c r="D9" s="61">
        <v>1945342</v>
      </c>
      <c r="E9" s="66">
        <f t="shared" si="0"/>
        <v>101.83048022558945</v>
      </c>
      <c r="F9" s="61">
        <v>1153672</v>
      </c>
      <c r="G9" s="66">
        <f t="shared" si="2"/>
        <v>101.4301853781195</v>
      </c>
      <c r="H9" s="61">
        <v>2270276</v>
      </c>
      <c r="I9" s="71">
        <f t="shared" si="3"/>
        <v>103.77114251393655</v>
      </c>
      <c r="J9" s="5"/>
      <c r="K9" s="14"/>
      <c r="O9" s="13"/>
      <c r="P9" s="6"/>
    </row>
    <row r="10" spans="1:53">
      <c r="A10" s="95">
        <v>39965</v>
      </c>
      <c r="B10" s="61">
        <v>8922743</v>
      </c>
      <c r="C10" s="66">
        <f t="shared" si="1"/>
        <v>97.837780879164058</v>
      </c>
      <c r="D10" s="61">
        <v>1894680</v>
      </c>
      <c r="E10" s="66">
        <f t="shared" si="0"/>
        <v>99.178537385107518</v>
      </c>
      <c r="F10" s="61">
        <v>1158562</v>
      </c>
      <c r="G10" s="66">
        <f t="shared" si="2"/>
        <v>101.86011139391861</v>
      </c>
      <c r="H10" s="61">
        <v>2271485</v>
      </c>
      <c r="I10" s="71">
        <f t="shared" si="3"/>
        <v>103.82640421396745</v>
      </c>
      <c r="J10" s="5"/>
      <c r="K10" s="14"/>
      <c r="O10" s="13"/>
      <c r="P10" s="6"/>
    </row>
    <row r="11" spans="1:53">
      <c r="A11" s="95">
        <v>39995</v>
      </c>
      <c r="B11" s="61">
        <v>9013349</v>
      </c>
      <c r="C11" s="66">
        <f t="shared" si="1"/>
        <v>98.831274693155748</v>
      </c>
      <c r="D11" s="61">
        <v>1830370</v>
      </c>
      <c r="E11" s="66">
        <f t="shared" si="0"/>
        <v>95.812179087539448</v>
      </c>
      <c r="F11" s="61">
        <v>1049015</v>
      </c>
      <c r="G11" s="66">
        <f t="shared" si="2"/>
        <v>92.228801526281316</v>
      </c>
      <c r="H11" s="61">
        <v>2260614</v>
      </c>
      <c r="I11" s="71">
        <f t="shared" si="3"/>
        <v>103.32950599971112</v>
      </c>
      <c r="J11" s="5"/>
      <c r="K11" s="14"/>
      <c r="O11" s="13"/>
      <c r="P11" s="6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</row>
    <row r="12" spans="1:53">
      <c r="A12" s="95">
        <v>40026</v>
      </c>
      <c r="B12" s="61">
        <v>8977653</v>
      </c>
      <c r="C12" s="66">
        <f t="shared" si="1"/>
        <v>98.439868437673255</v>
      </c>
      <c r="D12" s="61">
        <v>1786003</v>
      </c>
      <c r="E12" s="66">
        <f t="shared" si="0"/>
        <v>93.489753048226703</v>
      </c>
      <c r="F12" s="61">
        <v>1053385</v>
      </c>
      <c r="G12" s="66">
        <f t="shared" si="2"/>
        <v>92.613009438150883</v>
      </c>
      <c r="H12" s="61">
        <v>2248048</v>
      </c>
      <c r="I12" s="71">
        <f t="shared" si="3"/>
        <v>102.75513170476631</v>
      </c>
      <c r="J12" s="5"/>
      <c r="K12" s="14"/>
      <c r="O12" s="13"/>
      <c r="P12" s="6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53">
      <c r="A13" s="95">
        <v>40057</v>
      </c>
      <c r="B13" s="61">
        <v>8950211</v>
      </c>
      <c r="C13" s="66">
        <f t="shared" si="1"/>
        <v>98.138967203278611</v>
      </c>
      <c r="D13" s="61">
        <v>1820914</v>
      </c>
      <c r="E13" s="66">
        <f t="shared" si="0"/>
        <v>95.317197217506731</v>
      </c>
      <c r="F13" s="61">
        <v>1059182</v>
      </c>
      <c r="G13" s="66">
        <f t="shared" si="2"/>
        <v>93.122678377534825</v>
      </c>
      <c r="H13" s="61">
        <v>2262750</v>
      </c>
      <c r="I13" s="71">
        <f t="shared" si="3"/>
        <v>103.42713957395927</v>
      </c>
      <c r="J13" s="5"/>
      <c r="K13" s="14"/>
      <c r="O13" s="13"/>
      <c r="P13" s="6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53">
      <c r="A14" s="95">
        <v>40087</v>
      </c>
      <c r="B14" s="61">
        <v>9046769</v>
      </c>
      <c r="C14" s="66">
        <f t="shared" si="1"/>
        <v>99.197724633155318</v>
      </c>
      <c r="D14" s="61">
        <v>1831341</v>
      </c>
      <c r="E14" s="66">
        <f t="shared" si="0"/>
        <v>95.863006857823052</v>
      </c>
      <c r="F14" s="61">
        <v>1061647</v>
      </c>
      <c r="G14" s="66">
        <f t="shared" si="2"/>
        <v>93.339399774047067</v>
      </c>
      <c r="H14" s="61">
        <v>2279402</v>
      </c>
      <c r="I14" s="71">
        <f t="shared" si="3"/>
        <v>104.1882792173956</v>
      </c>
      <c r="J14" s="5"/>
      <c r="K14" s="14"/>
      <c r="O14" s="13"/>
      <c r="P14" s="6"/>
    </row>
    <row r="15" spans="1:53">
      <c r="A15" s="95">
        <v>40118</v>
      </c>
      <c r="B15" s="61">
        <v>8975981</v>
      </c>
      <c r="C15" s="66">
        <f t="shared" si="1"/>
        <v>98.42153497568404</v>
      </c>
      <c r="D15" s="61">
        <v>1833978</v>
      </c>
      <c r="E15" s="66">
        <f t="shared" si="0"/>
        <v>96.001042728304881</v>
      </c>
      <c r="F15" s="61">
        <v>1066653</v>
      </c>
      <c r="G15" s="66">
        <f t="shared" si="2"/>
        <v>93.779524443799701</v>
      </c>
      <c r="H15" s="61">
        <v>2266276</v>
      </c>
      <c r="I15" s="71">
        <f t="shared" si="3"/>
        <v>103.58830810523216</v>
      </c>
      <c r="J15" s="5"/>
      <c r="K15" s="14"/>
      <c r="O15" s="13"/>
      <c r="P15" s="6"/>
    </row>
    <row r="16" spans="1:53">
      <c r="A16" s="95">
        <v>40148</v>
      </c>
      <c r="B16" s="61">
        <v>9030202</v>
      </c>
      <c r="C16" s="66">
        <f t="shared" si="1"/>
        <v>99.016067656615135</v>
      </c>
      <c r="D16" s="61">
        <v>1832133</v>
      </c>
      <c r="E16" s="66">
        <f t="shared" si="0"/>
        <v>95.904464730186206</v>
      </c>
      <c r="F16" s="61">
        <v>1016692</v>
      </c>
      <c r="G16" s="66">
        <f t="shared" si="2"/>
        <v>89.386981769906058</v>
      </c>
      <c r="H16" s="61">
        <v>2241418</v>
      </c>
      <c r="I16" s="71">
        <f t="shared" si="3"/>
        <v>102.4520836723388</v>
      </c>
      <c r="J16" s="5"/>
      <c r="K16" s="14"/>
      <c r="O16" s="13"/>
      <c r="P16" s="6"/>
    </row>
    <row r="17" spans="1:16">
      <c r="A17" s="95">
        <v>40179</v>
      </c>
      <c r="B17" s="61">
        <v>8874966</v>
      </c>
      <c r="C17" s="66">
        <f t="shared" si="1"/>
        <v>97.31390658881817</v>
      </c>
      <c r="D17" s="61">
        <v>1829450</v>
      </c>
      <c r="E17" s="66">
        <f t="shared" si="0"/>
        <v>95.76402095297621</v>
      </c>
      <c r="F17" s="61">
        <v>1023665</v>
      </c>
      <c r="G17" s="66">
        <f t="shared" si="2"/>
        <v>90.000043959715313</v>
      </c>
      <c r="H17" s="61">
        <v>2224741</v>
      </c>
      <c r="I17" s="71">
        <f t="shared" si="3"/>
        <v>101.68980131384806</v>
      </c>
      <c r="J17" s="5"/>
      <c r="K17" s="14"/>
      <c r="O17" s="13"/>
      <c r="P17" s="6"/>
    </row>
    <row r="18" spans="1:16">
      <c r="A18" s="95">
        <v>40210</v>
      </c>
      <c r="B18" s="61">
        <v>8900113</v>
      </c>
      <c r="C18" s="66">
        <f t="shared" si="1"/>
        <v>97.589643172934544</v>
      </c>
      <c r="D18" s="61">
        <v>1836308</v>
      </c>
      <c r="E18" s="66">
        <f t="shared" si="0"/>
        <v>96.123008438666176</v>
      </c>
      <c r="F18" s="61">
        <v>1036251</v>
      </c>
      <c r="G18" s="66">
        <f t="shared" si="2"/>
        <v>91.106597913671919</v>
      </c>
      <c r="H18" s="61">
        <v>2232394</v>
      </c>
      <c r="I18" s="71">
        <f t="shared" si="3"/>
        <v>102.03960924630171</v>
      </c>
      <c r="J18" s="5"/>
      <c r="K18" s="14"/>
      <c r="O18" s="13"/>
      <c r="P18" s="6"/>
    </row>
    <row r="19" spans="1:16">
      <c r="A19" s="95">
        <v>40238</v>
      </c>
      <c r="B19" s="61">
        <v>9136036</v>
      </c>
      <c r="C19" s="66">
        <f t="shared" si="1"/>
        <v>100.17653632657071</v>
      </c>
      <c r="D19" s="61">
        <v>1836519</v>
      </c>
      <c r="E19" s="66">
        <f t="shared" si="0"/>
        <v>96.134053402136658</v>
      </c>
      <c r="F19" s="61">
        <v>1044023</v>
      </c>
      <c r="G19" s="66">
        <f t="shared" si="2"/>
        <v>91.789907728557552</v>
      </c>
      <c r="H19" s="61">
        <v>2233661</v>
      </c>
      <c r="I19" s="71">
        <f t="shared" si="3"/>
        <v>102.09752204525884</v>
      </c>
      <c r="J19" s="5"/>
      <c r="K19" s="14"/>
      <c r="O19" s="13"/>
      <c r="P19" s="6"/>
    </row>
    <row r="20" spans="1:16">
      <c r="A20" s="95">
        <v>40269</v>
      </c>
      <c r="B20" s="61">
        <v>9361665</v>
      </c>
      <c r="C20" s="66">
        <f t="shared" si="1"/>
        <v>102.65055588109391</v>
      </c>
      <c r="D20" s="61">
        <v>1840882</v>
      </c>
      <c r="E20" s="66">
        <f t="shared" si="0"/>
        <v>96.362438120723027</v>
      </c>
      <c r="F20" s="61">
        <v>1049270</v>
      </c>
      <c r="G20" s="66">
        <f t="shared" si="2"/>
        <v>92.251220981092928</v>
      </c>
      <c r="H20" s="61">
        <v>2228659</v>
      </c>
      <c r="I20" s="71">
        <f t="shared" si="3"/>
        <v>101.86888761717401</v>
      </c>
      <c r="J20" s="5"/>
      <c r="K20" s="14"/>
      <c r="O20" s="13"/>
      <c r="P20" s="6"/>
    </row>
    <row r="21" spans="1:16">
      <c r="A21" s="95">
        <v>40299</v>
      </c>
      <c r="B21" s="61">
        <v>9604589</v>
      </c>
      <c r="C21" s="66">
        <f t="shared" si="1"/>
        <v>105.31421492431525</v>
      </c>
      <c r="D21" s="61">
        <v>1850444</v>
      </c>
      <c r="E21" s="66">
        <f t="shared" si="0"/>
        <v>96.862968645390197</v>
      </c>
      <c r="F21" s="61">
        <v>1047511</v>
      </c>
      <c r="G21" s="66">
        <f t="shared" si="2"/>
        <v>92.096570702608133</v>
      </c>
      <c r="H21" s="61">
        <v>2220134</v>
      </c>
      <c r="I21" s="71">
        <f t="shared" si="3"/>
        <v>101.47922178362279</v>
      </c>
      <c r="J21" s="5"/>
      <c r="K21" s="14"/>
      <c r="O21" s="13"/>
      <c r="P21" s="6"/>
    </row>
    <row r="22" spans="1:16">
      <c r="A22" s="95">
        <v>40330</v>
      </c>
      <c r="B22" s="61">
        <v>9743072</v>
      </c>
      <c r="C22" s="66">
        <f t="shared" si="1"/>
        <v>106.83267952757562</v>
      </c>
      <c r="D22" s="61">
        <v>1849129</v>
      </c>
      <c r="E22" s="66">
        <f t="shared" si="0"/>
        <v>96.794133920443798</v>
      </c>
      <c r="F22" s="61">
        <v>1054916</v>
      </c>
      <c r="G22" s="66">
        <f t="shared" si="2"/>
        <v>92.747614086451179</v>
      </c>
      <c r="H22" s="61">
        <v>2250200</v>
      </c>
      <c r="I22" s="71">
        <f t="shared" si="3"/>
        <v>102.85349661664927</v>
      </c>
      <c r="J22" s="5"/>
      <c r="K22" s="14"/>
      <c r="O22" s="13"/>
      <c r="P22" s="6"/>
    </row>
    <row r="23" spans="1:16">
      <c r="A23" s="95">
        <v>40360</v>
      </c>
      <c r="B23" s="61">
        <v>9976855</v>
      </c>
      <c r="C23" s="66">
        <f t="shared" si="1"/>
        <v>109.39610760426388</v>
      </c>
      <c r="D23" s="61">
        <v>1859828.0926363636</v>
      </c>
      <c r="E23" s="66">
        <f t="shared" si="0"/>
        <v>97.354186467059762</v>
      </c>
      <c r="F23" s="61">
        <v>1068099</v>
      </c>
      <c r="G23" s="66">
        <f t="shared" si="2"/>
        <v>93.906655940496137</v>
      </c>
      <c r="H23" s="61">
        <v>2238882</v>
      </c>
      <c r="I23" s="71">
        <f t="shared" si="3"/>
        <v>102.33616665722023</v>
      </c>
      <c r="J23" s="5"/>
      <c r="K23" s="14"/>
      <c r="O23" s="13"/>
      <c r="P23" s="6"/>
    </row>
    <row r="24" spans="1:16">
      <c r="A24" s="95">
        <v>40391</v>
      </c>
      <c r="B24" s="61">
        <v>9937919</v>
      </c>
      <c r="C24" s="66">
        <f t="shared" si="1"/>
        <v>108.96917478368269</v>
      </c>
      <c r="D24" s="61">
        <v>1861234</v>
      </c>
      <c r="E24" s="66">
        <f t="shared" si="0"/>
        <v>97.427779810539619</v>
      </c>
      <c r="F24" s="61">
        <v>1075781</v>
      </c>
      <c r="G24" s="66">
        <f t="shared" si="2"/>
        <v>94.582053006624733</v>
      </c>
      <c r="H24" s="61">
        <v>2244534</v>
      </c>
      <c r="I24" s="71">
        <f t="shared" si="3"/>
        <v>102.59451167671952</v>
      </c>
      <c r="J24" s="5"/>
      <c r="K24" s="14"/>
      <c r="O24" s="13"/>
      <c r="P24" s="6"/>
    </row>
    <row r="25" spans="1:16">
      <c r="A25" s="95">
        <v>40422</v>
      </c>
      <c r="B25" s="61">
        <v>9959685</v>
      </c>
      <c r="C25" s="66">
        <f t="shared" si="1"/>
        <v>109.20783873921923</v>
      </c>
      <c r="D25" s="61">
        <v>1817693.7794000001</v>
      </c>
      <c r="E25" s="66">
        <f t="shared" si="0"/>
        <v>95.14863219905223</v>
      </c>
      <c r="F25" s="61">
        <v>1083929</v>
      </c>
      <c r="G25" s="66">
        <f t="shared" si="2"/>
        <v>95.298420527428661</v>
      </c>
      <c r="H25" s="61">
        <v>2246537</v>
      </c>
      <c r="I25" s="71">
        <f t="shared" si="3"/>
        <v>102.68606600687824</v>
      </c>
      <c r="J25" s="5"/>
      <c r="K25" s="14"/>
      <c r="O25" s="13"/>
      <c r="P25" s="6"/>
    </row>
    <row r="26" spans="1:16">
      <c r="A26" s="95">
        <v>40452</v>
      </c>
      <c r="B26" s="61">
        <v>9992591</v>
      </c>
      <c r="C26" s="66">
        <f t="shared" si="1"/>
        <v>109.56865267475561</v>
      </c>
      <c r="D26" s="61">
        <v>1824281.3330515001</v>
      </c>
      <c r="E26" s="66">
        <f t="shared" si="0"/>
        <v>95.493462954695246</v>
      </c>
      <c r="F26" s="61">
        <v>1089543</v>
      </c>
      <c r="G26" s="66">
        <f t="shared" si="2"/>
        <v>95.792000211006638</v>
      </c>
      <c r="H26" s="61">
        <v>2263441</v>
      </c>
      <c r="I26" s="71">
        <f t="shared" si="3"/>
        <v>103.45872421806294</v>
      </c>
      <c r="J26" s="5"/>
      <c r="K26" s="14"/>
      <c r="O26" s="13"/>
      <c r="P26" s="6"/>
    </row>
    <row r="27" spans="1:16">
      <c r="A27" s="95">
        <v>40483</v>
      </c>
      <c r="B27" s="61">
        <v>9914876</v>
      </c>
      <c r="C27" s="66">
        <f t="shared" si="1"/>
        <v>108.71650853690203</v>
      </c>
      <c r="D27" s="61">
        <v>1832451.5024645755</v>
      </c>
      <c r="E27" s="66">
        <f t="shared" si="0"/>
        <v>95.921136995998964</v>
      </c>
      <c r="F27" s="61">
        <v>1095643</v>
      </c>
      <c r="G27" s="66">
        <f t="shared" si="2"/>
        <v>96.328308737872618</v>
      </c>
      <c r="H27" s="61">
        <v>2260299</v>
      </c>
      <c r="I27" s="71">
        <f t="shared" si="3"/>
        <v>103.31510779002566</v>
      </c>
      <c r="J27" s="5"/>
      <c r="K27" s="14"/>
      <c r="O27" s="13"/>
      <c r="P27" s="6"/>
    </row>
    <row r="28" spans="1:16">
      <c r="A28" s="95">
        <v>40513</v>
      </c>
      <c r="B28" s="61">
        <v>10030810</v>
      </c>
      <c r="C28" s="66">
        <f t="shared" si="1"/>
        <v>109.98772359806033</v>
      </c>
      <c r="D28" s="61">
        <v>1862191.7550279992</v>
      </c>
      <c r="E28" s="66">
        <f t="shared" si="0"/>
        <v>97.477914262188548</v>
      </c>
      <c r="F28" s="61">
        <v>1101131</v>
      </c>
      <c r="G28" s="66">
        <f t="shared" si="2"/>
        <v>96.810810573190736</v>
      </c>
      <c r="H28" s="61">
        <v>2282511</v>
      </c>
      <c r="I28" s="71">
        <f t="shared" si="3"/>
        <v>104.33038726156107</v>
      </c>
      <c r="J28" s="5"/>
      <c r="K28" s="14"/>
      <c r="O28" s="13"/>
      <c r="P28" s="6"/>
    </row>
    <row r="29" spans="1:16">
      <c r="A29" s="95">
        <v>40544</v>
      </c>
      <c r="B29" s="61">
        <v>9960858</v>
      </c>
      <c r="C29" s="66">
        <f t="shared" si="1"/>
        <v>109.22070067158367</v>
      </c>
      <c r="D29" s="61">
        <v>1876534.0000000005</v>
      </c>
      <c r="E29" s="66">
        <f t="shared" si="0"/>
        <v>98.228670526645871</v>
      </c>
      <c r="F29" s="61">
        <v>1115031</v>
      </c>
      <c r="G29" s="66">
        <f t="shared" si="2"/>
        <v>98.032890659000088</v>
      </c>
      <c r="H29" s="61">
        <v>2287486</v>
      </c>
      <c r="I29" s="71">
        <f t="shared" si="3"/>
        <v>104.55778755738716</v>
      </c>
      <c r="J29" s="5"/>
      <c r="K29" s="14"/>
      <c r="O29" s="13"/>
      <c r="P29" s="6"/>
    </row>
    <row r="30" spans="1:16">
      <c r="A30" s="95">
        <v>40575</v>
      </c>
      <c r="B30" s="61">
        <v>9970036</v>
      </c>
      <c r="C30" s="66">
        <f t="shared" si="1"/>
        <v>109.32133734271821</v>
      </c>
      <c r="D30" s="61">
        <v>1883401.7738148256</v>
      </c>
      <c r="E30" s="66">
        <f t="shared" si="0"/>
        <v>98.588169630476642</v>
      </c>
      <c r="F30" s="61">
        <v>1144364</v>
      </c>
      <c r="G30" s="66">
        <f t="shared" si="2"/>
        <v>100.61183131778037</v>
      </c>
      <c r="H30" s="61">
        <v>2301439</v>
      </c>
      <c r="I30" s="71">
        <f t="shared" si="3"/>
        <v>105.19555968355021</v>
      </c>
      <c r="J30" s="5"/>
      <c r="K30" s="14"/>
      <c r="O30" s="13"/>
      <c r="P30" s="6"/>
    </row>
    <row r="31" spans="1:16">
      <c r="A31" s="95">
        <v>40603</v>
      </c>
      <c r="B31" s="61">
        <v>10252034</v>
      </c>
      <c r="C31" s="66">
        <f t="shared" si="1"/>
        <v>112.41344237503421</v>
      </c>
      <c r="D31" s="61">
        <v>1901118.7959576449</v>
      </c>
      <c r="E31" s="66">
        <f t="shared" si="0"/>
        <v>99.515581300491846</v>
      </c>
      <c r="F31" s="61">
        <v>1157888</v>
      </c>
      <c r="G31" s="66">
        <f t="shared" si="2"/>
        <v>101.80085369767144</v>
      </c>
      <c r="H31" s="61">
        <v>2306478</v>
      </c>
      <c r="I31" s="71">
        <f t="shared" si="3"/>
        <v>105.42588532991554</v>
      </c>
      <c r="J31" s="5"/>
      <c r="K31" s="14"/>
      <c r="O31" s="13"/>
      <c r="P31" s="6"/>
    </row>
    <row r="32" spans="1:16">
      <c r="A32" s="95">
        <v>40634</v>
      </c>
      <c r="B32" s="61">
        <v>10511792</v>
      </c>
      <c r="C32" s="66">
        <f t="shared" si="1"/>
        <v>115.26168604691962</v>
      </c>
      <c r="D32" s="61">
        <v>1906281.7196028521</v>
      </c>
      <c r="E32" s="66">
        <f t="shared" si="0"/>
        <v>99.785838660976268</v>
      </c>
      <c r="F32" s="61">
        <v>1195761</v>
      </c>
      <c r="G32" s="66">
        <f t="shared" si="2"/>
        <v>105.13062629406411</v>
      </c>
      <c r="H32" s="61">
        <v>2305863</v>
      </c>
      <c r="I32" s="71">
        <f t="shared" si="3"/>
        <v>105.39777453957726</v>
      </c>
      <c r="J32" s="5"/>
      <c r="K32" s="14"/>
      <c r="O32" s="13"/>
      <c r="P32" s="6"/>
    </row>
    <row r="33" spans="1:16">
      <c r="A33" s="95">
        <v>40664</v>
      </c>
      <c r="B33" s="61">
        <v>10771209</v>
      </c>
      <c r="C33" s="66">
        <f t="shared" si="1"/>
        <v>118.10619065747829</v>
      </c>
      <c r="D33" s="61">
        <v>1885039.9718485156</v>
      </c>
      <c r="E33" s="66">
        <f t="shared" si="0"/>
        <v>98.673922414550219</v>
      </c>
      <c r="F33" s="61">
        <v>1218210</v>
      </c>
      <c r="G33" s="66">
        <f t="shared" si="2"/>
        <v>107.10432959236155</v>
      </c>
      <c r="H33" s="61">
        <v>2312096</v>
      </c>
      <c r="I33" s="71">
        <f t="shared" si="3"/>
        <v>105.68267625694085</v>
      </c>
      <c r="J33" s="5"/>
      <c r="K33" s="14"/>
      <c r="O33" s="13"/>
      <c r="P33" s="6"/>
    </row>
    <row r="34" spans="1:16">
      <c r="A34" s="95">
        <v>40695</v>
      </c>
      <c r="B34" s="61">
        <v>11045909</v>
      </c>
      <c r="C34" s="66">
        <f t="shared" si="1"/>
        <v>121.1182731984084</v>
      </c>
      <c r="D34" s="61">
        <v>1889623.9999999995</v>
      </c>
      <c r="E34" s="66">
        <f t="shared" si="0"/>
        <v>98.913877028203373</v>
      </c>
      <c r="F34" s="61">
        <v>1199684</v>
      </c>
      <c r="G34" s="66">
        <f t="shared" si="2"/>
        <v>105.47553422044038</v>
      </c>
      <c r="H34" s="61">
        <v>2370551</v>
      </c>
      <c r="I34" s="71">
        <f t="shared" si="3"/>
        <v>108.3545725971445</v>
      </c>
      <c r="J34" s="5"/>
      <c r="K34" s="14"/>
      <c r="O34" s="13"/>
      <c r="P34" s="6"/>
    </row>
    <row r="35" spans="1:16">
      <c r="A35" s="95">
        <v>40725</v>
      </c>
      <c r="B35" s="61">
        <v>11112453</v>
      </c>
      <c r="C35" s="66">
        <f t="shared" si="1"/>
        <v>121.84792744159607</v>
      </c>
      <c r="D35" s="61">
        <v>1868398.0000000002</v>
      </c>
      <c r="E35" s="66">
        <f t="shared" si="0"/>
        <v>97.802785110551724</v>
      </c>
      <c r="F35" s="61">
        <v>1184844</v>
      </c>
      <c r="G35" s="66">
        <f t="shared" si="2"/>
        <v>104.1708098698353</v>
      </c>
      <c r="H35" s="61">
        <v>2376533</v>
      </c>
      <c r="I35" s="71">
        <f t="shared" si="3"/>
        <v>108.62800145536188</v>
      </c>
      <c r="J35" s="5"/>
      <c r="K35" s="14"/>
      <c r="O35" s="13"/>
      <c r="P35" s="6"/>
    </row>
    <row r="36" spans="1:16">
      <c r="A36" s="95">
        <v>40756</v>
      </c>
      <c r="B36" s="61">
        <v>10886860</v>
      </c>
      <c r="C36" s="66">
        <f t="shared" si="1"/>
        <v>119.37430262668509</v>
      </c>
      <c r="D36" s="61">
        <v>1876833</v>
      </c>
      <c r="E36" s="66">
        <f t="shared" si="0"/>
        <v>98.244321920378894</v>
      </c>
      <c r="F36" s="61">
        <v>1166692</v>
      </c>
      <c r="G36" s="66">
        <f t="shared" si="2"/>
        <v>102.57489636497115</v>
      </c>
      <c r="H36" s="61">
        <v>2509484</v>
      </c>
      <c r="I36" s="71">
        <f t="shared" si="3"/>
        <v>114.70500582327591</v>
      </c>
      <c r="J36" s="5"/>
      <c r="K36" s="14"/>
      <c r="O36" s="13"/>
      <c r="P36" s="6"/>
    </row>
    <row r="37" spans="1:16">
      <c r="A37" s="95">
        <v>40787</v>
      </c>
      <c r="B37" s="61">
        <v>11061597</v>
      </c>
      <c r="C37" s="66">
        <f t="shared" si="1"/>
        <v>121.29029194941718</v>
      </c>
      <c r="D37" s="61">
        <v>1864766</v>
      </c>
      <c r="E37" s="66">
        <f t="shared" si="0"/>
        <v>97.612665170623742</v>
      </c>
      <c r="F37" s="61">
        <v>1155959</v>
      </c>
      <c r="G37" s="66">
        <f t="shared" si="2"/>
        <v>101.63125711597891</v>
      </c>
      <c r="H37" s="61">
        <v>2537648</v>
      </c>
      <c r="I37" s="71">
        <f t="shared" si="3"/>
        <v>115.99234289496346</v>
      </c>
      <c r="J37" s="5"/>
      <c r="K37" s="14"/>
      <c r="O37" s="13"/>
      <c r="P37" s="6"/>
    </row>
    <row r="38" spans="1:16">
      <c r="A38" s="95">
        <v>40817</v>
      </c>
      <c r="B38" s="61">
        <v>11078121</v>
      </c>
      <c r="C38" s="66">
        <f t="shared" si="1"/>
        <v>121.47147743142057</v>
      </c>
      <c r="D38" s="61">
        <v>1869097</v>
      </c>
      <c r="E38" s="66">
        <f t="shared" si="0"/>
        <v>97.839374823660094</v>
      </c>
      <c r="F38" s="61">
        <v>1154076</v>
      </c>
      <c r="G38" s="66">
        <f t="shared" si="2"/>
        <v>101.46570482809554</v>
      </c>
      <c r="H38" s="61">
        <v>2579366</v>
      </c>
      <c r="I38" s="71">
        <f t="shared" si="3"/>
        <v>117.8992143605458</v>
      </c>
      <c r="J38" s="5"/>
      <c r="K38" s="14"/>
      <c r="O38" s="13"/>
      <c r="P38" s="6"/>
    </row>
    <row r="39" spans="1:16">
      <c r="A39" s="95">
        <v>40848</v>
      </c>
      <c r="B39" s="61">
        <v>10984191</v>
      </c>
      <c r="C39" s="66">
        <f t="shared" si="1"/>
        <v>120.44153599323504</v>
      </c>
      <c r="D39" s="61">
        <v>1878909</v>
      </c>
      <c r="E39" s="66">
        <f t="shared" si="0"/>
        <v>98.352991797936838</v>
      </c>
      <c r="F39" s="61">
        <v>1142647</v>
      </c>
      <c r="G39" s="66">
        <f t="shared" si="2"/>
        <v>100.46087365538222</v>
      </c>
      <c r="H39" s="61">
        <v>2543634</v>
      </c>
      <c r="I39" s="71">
        <f t="shared" si="3"/>
        <v>116.26595458758958</v>
      </c>
      <c r="J39" s="5"/>
      <c r="K39" s="14"/>
      <c r="O39" s="6"/>
    </row>
    <row r="40" spans="1:16">
      <c r="A40" s="95">
        <v>40878</v>
      </c>
      <c r="B40" s="61">
        <v>11030939</v>
      </c>
      <c r="C40" s="66">
        <f t="shared" si="1"/>
        <v>120.95412730966532</v>
      </c>
      <c r="D40" s="61">
        <v>1880740</v>
      </c>
      <c r="E40" s="66">
        <f t="shared" si="0"/>
        <v>98.448836954877393</v>
      </c>
      <c r="F40" s="61">
        <v>1121777</v>
      </c>
      <c r="G40" s="66">
        <f t="shared" si="2"/>
        <v>98.625995138055487</v>
      </c>
      <c r="H40" s="61">
        <v>2554200</v>
      </c>
      <c r="I40" s="71">
        <f t="shared" si="3"/>
        <v>116.74891167818218</v>
      </c>
      <c r="J40" s="5"/>
      <c r="K40" s="14"/>
      <c r="O40" s="6"/>
    </row>
    <row r="41" spans="1:16">
      <c r="A41" s="95">
        <v>40909</v>
      </c>
      <c r="B41" s="61">
        <v>10957242</v>
      </c>
      <c r="C41" s="66">
        <f t="shared" si="1"/>
        <v>120.14604049852981</v>
      </c>
      <c r="D41" s="61">
        <v>1900471</v>
      </c>
      <c r="E41" s="66">
        <f t="shared" si="0"/>
        <v>99.481671903863798</v>
      </c>
      <c r="F41" s="61">
        <v>1139504</v>
      </c>
      <c r="G41" s="66">
        <f t="shared" si="2"/>
        <v>100.18454288490028</v>
      </c>
      <c r="H41" s="61">
        <v>2563237</v>
      </c>
      <c r="I41" s="71">
        <f t="shared" si="3"/>
        <v>117.16198031604756</v>
      </c>
      <c r="J41" s="5"/>
      <c r="K41" s="14"/>
    </row>
    <row r="42" spans="1:16">
      <c r="A42" s="95">
        <v>40940</v>
      </c>
      <c r="B42" s="61">
        <v>10845430</v>
      </c>
      <c r="C42" s="66">
        <f t="shared" si="1"/>
        <v>118.92002312296927</v>
      </c>
      <c r="D42" s="61">
        <v>1921116</v>
      </c>
      <c r="E42" s="66">
        <f t="shared" si="0"/>
        <v>100.56235091262282</v>
      </c>
      <c r="F42" s="61">
        <v>1138592</v>
      </c>
      <c r="G42" s="66">
        <f t="shared" si="2"/>
        <v>100.10436036416228</v>
      </c>
      <c r="H42" s="61">
        <v>2576419</v>
      </c>
      <c r="I42" s="71">
        <f t="shared" si="3"/>
        <v>117.76451110993284</v>
      </c>
      <c r="J42" s="5"/>
      <c r="K42" s="14"/>
    </row>
    <row r="43" spans="1:16">
      <c r="A43" s="95">
        <v>40969</v>
      </c>
      <c r="B43" s="61">
        <v>11257343</v>
      </c>
      <c r="C43" s="66">
        <f t="shared" si="1"/>
        <v>123.43664473084021</v>
      </c>
      <c r="D43" s="61">
        <v>1932074</v>
      </c>
      <c r="E43" s="66">
        <f t="shared" si="0"/>
        <v>101.1359561719099</v>
      </c>
      <c r="F43" s="61">
        <v>1136096</v>
      </c>
      <c r="G43" s="66">
        <f t="shared" si="2"/>
        <v>99.8849134653004</v>
      </c>
      <c r="H43" s="61">
        <v>2574644</v>
      </c>
      <c r="I43" s="71">
        <f t="shared" si="3"/>
        <v>117.68337834107028</v>
      </c>
      <c r="J43" s="5"/>
      <c r="K43" s="14"/>
    </row>
    <row r="44" spans="1:16">
      <c r="A44" s="95">
        <v>41000</v>
      </c>
      <c r="B44" s="61">
        <v>11521869</v>
      </c>
      <c r="C44" s="66">
        <f t="shared" si="1"/>
        <v>126.3371694713647</v>
      </c>
      <c r="D44" s="61">
        <v>1937480</v>
      </c>
      <c r="E44" s="66">
        <f t="shared" si="0"/>
        <v>101.4189375582674</v>
      </c>
      <c r="F44" s="61">
        <v>1121103</v>
      </c>
      <c r="G44" s="66">
        <f t="shared" si="2"/>
        <v>98.566737441808328</v>
      </c>
      <c r="H44" s="61">
        <v>2569269</v>
      </c>
      <c r="I44" s="71">
        <f t="shared" si="3"/>
        <v>117.43769460437376</v>
      </c>
      <c r="J44" s="5"/>
      <c r="K44" s="14"/>
    </row>
    <row r="45" spans="1:16">
      <c r="A45" s="95">
        <v>41030</v>
      </c>
      <c r="B45" s="61">
        <v>11820778</v>
      </c>
      <c r="C45" s="66">
        <f t="shared" si="1"/>
        <v>129.61470343651536</v>
      </c>
      <c r="D45" s="61">
        <v>1931182</v>
      </c>
      <c r="E45" s="66">
        <f t="shared" si="0"/>
        <v>101.0892637197029</v>
      </c>
      <c r="F45" s="61">
        <v>1113613</v>
      </c>
      <c r="G45" s="66">
        <f t="shared" si="2"/>
        <v>97.908220906361407</v>
      </c>
      <c r="H45" s="61">
        <v>2574350</v>
      </c>
      <c r="I45" s="71">
        <f t="shared" si="3"/>
        <v>117.66994001203051</v>
      </c>
      <c r="J45" s="5"/>
      <c r="K45" s="14"/>
    </row>
    <row r="46" spans="1:16">
      <c r="A46" s="95">
        <v>41061</v>
      </c>
      <c r="B46" s="61">
        <v>12087084</v>
      </c>
      <c r="C46" s="66">
        <f t="shared" si="1"/>
        <v>132.53474585786566</v>
      </c>
      <c r="D46" s="61">
        <v>1935759</v>
      </c>
      <c r="E46" s="66">
        <f t="shared" si="0"/>
        <v>101.32885043915508</v>
      </c>
      <c r="F46" s="61">
        <v>1104403</v>
      </c>
      <c r="G46" s="66">
        <f t="shared" si="2"/>
        <v>97.098482950224422</v>
      </c>
      <c r="H46" s="61">
        <v>2610813</v>
      </c>
      <c r="I46" s="71">
        <f t="shared" si="3"/>
        <v>119.33661277317746</v>
      </c>
      <c r="J46" s="5"/>
      <c r="K46" s="14"/>
    </row>
    <row r="47" spans="1:16">
      <c r="A47" s="95">
        <v>41091</v>
      </c>
      <c r="B47" s="61">
        <v>12107944</v>
      </c>
      <c r="C47" s="66">
        <f t="shared" si="1"/>
        <v>132.76347553316162</v>
      </c>
      <c r="D47" s="61">
        <v>1938997</v>
      </c>
      <c r="E47" s="66">
        <f t="shared" si="0"/>
        <v>101.49834613449835</v>
      </c>
      <c r="F47" s="61">
        <v>1103934</v>
      </c>
      <c r="G47" s="66">
        <f t="shared" si="2"/>
        <v>97.057248737257169</v>
      </c>
      <c r="H47" s="61">
        <v>2613791</v>
      </c>
      <c r="I47" s="71">
        <f t="shared" si="3"/>
        <v>119.47273299045787</v>
      </c>
      <c r="J47" s="5"/>
      <c r="K47" s="14"/>
    </row>
    <row r="48" spans="1:16">
      <c r="A48" s="95">
        <v>41122</v>
      </c>
      <c r="B48" s="61">
        <v>11716148</v>
      </c>
      <c r="C48" s="66">
        <f t="shared" si="1"/>
        <v>128.46743661359028</v>
      </c>
      <c r="D48" s="61">
        <v>1937355</v>
      </c>
      <c r="E48" s="66">
        <f t="shared" si="0"/>
        <v>101.41239433346263</v>
      </c>
      <c r="F48" s="61">
        <v>1101083</v>
      </c>
      <c r="G48" s="66">
        <f t="shared" si="2"/>
        <v>96.80659044052031</v>
      </c>
      <c r="H48" s="61">
        <v>2600540</v>
      </c>
      <c r="I48" s="71">
        <f t="shared" si="3"/>
        <v>118.86704830302244</v>
      </c>
      <c r="J48" s="5"/>
      <c r="K48" s="14"/>
    </row>
    <row r="49" spans="1:11">
      <c r="A49" s="95">
        <v>41153</v>
      </c>
      <c r="B49" s="61">
        <v>12069085</v>
      </c>
      <c r="C49" s="66">
        <f t="shared" si="1"/>
        <v>132.33738701675099</v>
      </c>
      <c r="D49" s="61">
        <v>1937908</v>
      </c>
      <c r="E49" s="66">
        <f t="shared" si="0"/>
        <v>101.44134155999902</v>
      </c>
      <c r="F49" s="61">
        <v>1097163</v>
      </c>
      <c r="G49" s="66">
        <f t="shared" si="2"/>
        <v>96.461946272435938</v>
      </c>
      <c r="H49" s="61">
        <v>2613470</v>
      </c>
      <c r="I49" s="71">
        <f t="shared" si="3"/>
        <v>119.45806052915935</v>
      </c>
      <c r="J49" s="5"/>
      <c r="K49" s="14"/>
    </row>
    <row r="50" spans="1:11">
      <c r="A50" s="95">
        <v>41183</v>
      </c>
      <c r="B50" s="61">
        <v>11743906</v>
      </c>
      <c r="C50" s="66">
        <f t="shared" si="1"/>
        <v>128.77180278458093</v>
      </c>
      <c r="D50" s="61">
        <v>1987922</v>
      </c>
      <c r="E50" s="66">
        <f t="shared" si="0"/>
        <v>104.05936432309292</v>
      </c>
      <c r="F50" s="61">
        <v>1079239</v>
      </c>
      <c r="G50" s="66">
        <f t="shared" si="2"/>
        <v>94.886078397756307</v>
      </c>
      <c r="H50" s="61">
        <v>2688851</v>
      </c>
      <c r="I50" s="71">
        <f t="shared" si="3"/>
        <v>122.90362066979557</v>
      </c>
      <c r="J50" s="5"/>
      <c r="K50" s="14"/>
    </row>
    <row r="51" spans="1:11">
      <c r="A51" s="95">
        <v>41214</v>
      </c>
      <c r="B51" s="61">
        <v>11996881</v>
      </c>
      <c r="C51" s="66">
        <f t="shared" si="1"/>
        <v>131.54567093453286</v>
      </c>
      <c r="D51" s="61">
        <v>1933781</v>
      </c>
      <c r="E51" s="66">
        <f t="shared" si="0"/>
        <v>101.22531044984409</v>
      </c>
      <c r="F51" s="61">
        <v>1071133</v>
      </c>
      <c r="G51" s="66">
        <f t="shared" si="2"/>
        <v>94.173403493038975</v>
      </c>
      <c r="H51" s="61">
        <v>2622715</v>
      </c>
      <c r="I51" s="71">
        <f t="shared" si="3"/>
        <v>119.88063655627734</v>
      </c>
      <c r="J51" s="5"/>
      <c r="K51" s="14"/>
    </row>
    <row r="52" spans="1:11">
      <c r="A52" s="95">
        <v>41244</v>
      </c>
      <c r="B52" s="61">
        <v>11939620</v>
      </c>
      <c r="C52" s="66">
        <f t="shared" si="1"/>
        <v>130.91780468634869</v>
      </c>
      <c r="D52" s="61">
        <v>1910505</v>
      </c>
      <c r="E52" s="66">
        <f t="shared" si="0"/>
        <v>100.00690964539385</v>
      </c>
      <c r="F52" s="61">
        <v>1056852</v>
      </c>
      <c r="G52" s="66">
        <f t="shared" si="2"/>
        <v>92.917826104158152</v>
      </c>
      <c r="H52" s="61">
        <v>2662608</v>
      </c>
      <c r="I52" s="71">
        <f t="shared" si="3"/>
        <v>121.70408982288832</v>
      </c>
      <c r="J52" s="5"/>
      <c r="K52" s="14"/>
    </row>
    <row r="53" spans="1:11">
      <c r="A53" s="95">
        <v>41275</v>
      </c>
      <c r="B53" s="61">
        <v>11818115</v>
      </c>
      <c r="C53" s="66">
        <f t="shared" si="1"/>
        <v>129.58550367020118</v>
      </c>
      <c r="D53" s="61">
        <v>1913440</v>
      </c>
      <c r="E53" s="66">
        <f t="shared" si="0"/>
        <v>100.16054456381032</v>
      </c>
      <c r="F53" s="61">
        <v>1050279</v>
      </c>
      <c r="G53" s="66">
        <f t="shared" si="2"/>
        <v>92.339931686602398</v>
      </c>
      <c r="H53" s="61">
        <v>2667984</v>
      </c>
      <c r="I53" s="71">
        <f t="shared" si="3"/>
        <v>121.949819268187</v>
      </c>
      <c r="J53" s="5"/>
      <c r="K53" s="14"/>
    </row>
    <row r="54" spans="1:11">
      <c r="A54" s="95">
        <v>41306</v>
      </c>
      <c r="B54" s="61">
        <v>11748042</v>
      </c>
      <c r="C54" s="66">
        <f t="shared" si="1"/>
        <v>128.81715398002794</v>
      </c>
      <c r="D54" s="61">
        <v>1927111.9999999998</v>
      </c>
      <c r="E54" s="66">
        <f t="shared" si="0"/>
        <v>100.87621632005894</v>
      </c>
      <c r="F54" s="61">
        <v>1042120</v>
      </c>
      <c r="G54" s="66">
        <f t="shared" si="2"/>
        <v>91.622597052061494</v>
      </c>
      <c r="H54" s="61">
        <v>2670744</v>
      </c>
      <c r="I54" s="71">
        <f t="shared" si="3"/>
        <v>122.07597501019303</v>
      </c>
      <c r="K54" s="14"/>
    </row>
    <row r="55" spans="1:11">
      <c r="A55" s="95">
        <v>41334</v>
      </c>
      <c r="B55" s="61">
        <v>12030850</v>
      </c>
      <c r="C55" s="66">
        <f t="shared" si="1"/>
        <v>131.91814065361862</v>
      </c>
      <c r="D55" s="61">
        <v>1938193</v>
      </c>
      <c r="E55" s="66">
        <f t="shared" si="0"/>
        <v>101.45626011255393</v>
      </c>
      <c r="F55" s="61">
        <v>1034903</v>
      </c>
      <c r="G55" s="66">
        <f t="shared" si="2"/>
        <v>90.988082521177589</v>
      </c>
      <c r="H55" s="61">
        <v>2651342</v>
      </c>
      <c r="I55" s="71">
        <f t="shared" si="3"/>
        <v>121.18913671077243</v>
      </c>
      <c r="K55" s="14"/>
    </row>
    <row r="56" spans="1:11">
      <c r="A56" s="95">
        <v>41365</v>
      </c>
      <c r="B56" s="61">
        <v>12262422</v>
      </c>
      <c r="C56" s="66">
        <f t="shared" si="1"/>
        <v>134.45732513912378</v>
      </c>
      <c r="D56" s="61">
        <v>1948982</v>
      </c>
      <c r="E56" s="66">
        <f t="shared" si="0"/>
        <v>102.02101893190492</v>
      </c>
      <c r="F56" s="61">
        <v>1027778</v>
      </c>
      <c r="G56" s="66">
        <f t="shared" si="2"/>
        <v>90.361656577912001</v>
      </c>
      <c r="H56" s="61">
        <v>2649513</v>
      </c>
      <c r="I56" s="71">
        <f t="shared" si="3"/>
        <v>121.10553567739235</v>
      </c>
      <c r="J56" s="6"/>
      <c r="K56" s="14"/>
    </row>
    <row r="57" spans="1:11">
      <c r="A57" s="95">
        <v>41395</v>
      </c>
      <c r="B57" s="61">
        <v>12354071</v>
      </c>
      <c r="C57" s="66">
        <f t="shared" si="1"/>
        <v>135.46225543688027</v>
      </c>
      <c r="D57" s="61">
        <v>1958586</v>
      </c>
      <c r="E57" s="66">
        <f t="shared" si="0"/>
        <v>102.52374798010651</v>
      </c>
      <c r="F57" s="61">
        <v>1022716</v>
      </c>
      <c r="G57" s="66">
        <f t="shared" si="2"/>
        <v>89.916608420043872</v>
      </c>
      <c r="H57" s="61">
        <v>2650756</v>
      </c>
      <c r="I57" s="71">
        <f t="shared" si="3"/>
        <v>121.16235146989722</v>
      </c>
      <c r="K57" s="14"/>
    </row>
    <row r="58" spans="1:11">
      <c r="A58" s="95">
        <v>41426</v>
      </c>
      <c r="B58" s="61">
        <v>12561253</v>
      </c>
      <c r="C58" s="66">
        <f t="shared" si="1"/>
        <v>137.73400383511463</v>
      </c>
      <c r="D58" s="61">
        <v>1961927</v>
      </c>
      <c r="E58" s="66">
        <f t="shared" si="0"/>
        <v>102.69863529268892</v>
      </c>
      <c r="F58" s="61">
        <v>1012428</v>
      </c>
      <c r="G58" s="66">
        <f t="shared" si="2"/>
        <v>89.012093317683679</v>
      </c>
      <c r="H58" s="61">
        <v>2663305</v>
      </c>
      <c r="I58" s="71">
        <f t="shared" si="3"/>
        <v>121.73594871860504</v>
      </c>
      <c r="K58" s="14"/>
    </row>
    <row r="59" spans="1:11">
      <c r="A59" s="95">
        <v>41456</v>
      </c>
      <c r="B59" s="61">
        <v>12615267</v>
      </c>
      <c r="C59" s="66">
        <f t="shared" si="1"/>
        <v>138.32626676327553</v>
      </c>
      <c r="D59" s="61">
        <v>1966920</v>
      </c>
      <c r="E59" s="66">
        <f t="shared" si="0"/>
        <v>102.95999786429142</v>
      </c>
      <c r="F59" s="61">
        <v>1003774</v>
      </c>
      <c r="G59" s="66">
        <f t="shared" si="2"/>
        <v>88.251238564979047</v>
      </c>
      <c r="H59" s="61">
        <v>2668898</v>
      </c>
      <c r="I59" s="71">
        <f t="shared" si="3"/>
        <v>121.99159693057595</v>
      </c>
      <c r="K59" s="14"/>
    </row>
    <row r="60" spans="1:11">
      <c r="A60" s="95">
        <v>41487</v>
      </c>
      <c r="B60" s="61">
        <v>12542642</v>
      </c>
      <c r="C60" s="66">
        <f t="shared" si="1"/>
        <v>137.52993442059244</v>
      </c>
      <c r="D60" s="61">
        <v>1945347</v>
      </c>
      <c r="E60" s="66">
        <f t="shared" si="0"/>
        <v>101.83074195458164</v>
      </c>
      <c r="F60" s="61">
        <v>986334</v>
      </c>
      <c r="G60" s="66">
        <f t="shared" si="2"/>
        <v>86.717923694726153</v>
      </c>
      <c r="H60" s="61">
        <v>2663081</v>
      </c>
      <c r="I60" s="71">
        <f t="shared" si="3"/>
        <v>121.72570999171761</v>
      </c>
      <c r="K60" s="14"/>
    </row>
    <row r="61" spans="1:11">
      <c r="A61" s="95">
        <v>41518</v>
      </c>
      <c r="B61" s="61">
        <v>12679379</v>
      </c>
      <c r="C61" s="66">
        <f t="shared" si="1"/>
        <v>139.02925415266071</v>
      </c>
      <c r="D61" s="61">
        <v>1913073</v>
      </c>
      <c r="E61" s="66">
        <f t="shared" si="0"/>
        <v>100.14133365578346</v>
      </c>
      <c r="F61" s="61">
        <v>970007</v>
      </c>
      <c r="G61" s="66">
        <f t="shared" si="2"/>
        <v>85.282463150768635</v>
      </c>
      <c r="H61" s="61">
        <v>2707070</v>
      </c>
      <c r="I61" s="71">
        <f t="shared" si="3"/>
        <v>123.73638569284185</v>
      </c>
      <c r="K61" s="14"/>
    </row>
    <row r="62" spans="1:11">
      <c r="A62" s="95">
        <v>41548</v>
      </c>
      <c r="B62" s="61">
        <v>12412998</v>
      </c>
      <c r="C62" s="66">
        <f t="shared" si="1"/>
        <v>136.10838935711828</v>
      </c>
      <c r="D62" s="61">
        <v>1896377</v>
      </c>
      <c r="E62" s="66">
        <f t="shared" si="0"/>
        <v>99.267368205057338</v>
      </c>
      <c r="F62" s="61">
        <v>960369</v>
      </c>
      <c r="G62" s="66">
        <f t="shared" si="2"/>
        <v>84.43509567832038</v>
      </c>
      <c r="H62" s="61">
        <v>2756891</v>
      </c>
      <c r="I62" s="71">
        <f t="shared" si="3"/>
        <v>126.0136339618571</v>
      </c>
    </row>
    <row r="63" spans="1:11">
      <c r="A63" s="95">
        <v>41579</v>
      </c>
      <c r="B63" s="61">
        <v>12557625</v>
      </c>
      <c r="C63" s="66">
        <f t="shared" si="1"/>
        <v>137.69422285419546</v>
      </c>
      <c r="D63" s="61">
        <v>1860055</v>
      </c>
      <c r="E63" s="66">
        <f t="shared" si="0"/>
        <v>97.366064114180844</v>
      </c>
      <c r="F63" s="61">
        <v>940806</v>
      </c>
      <c r="G63" s="66">
        <f t="shared" si="2"/>
        <v>82.715127856831998</v>
      </c>
      <c r="H63" s="61">
        <v>2766055</v>
      </c>
      <c r="I63" s="71">
        <f t="shared" si="3"/>
        <v>126.43250759219882</v>
      </c>
    </row>
    <row r="64" spans="1:11">
      <c r="A64" s="95">
        <v>41609</v>
      </c>
      <c r="B64" s="61">
        <v>12484113</v>
      </c>
      <c r="C64" s="66">
        <f t="shared" si="1"/>
        <v>136.88816456606713</v>
      </c>
      <c r="D64" s="61">
        <v>1832463</v>
      </c>
      <c r="E64" s="66">
        <f t="shared" si="0"/>
        <v>95.921738843670852</v>
      </c>
      <c r="F64" s="61">
        <v>928454</v>
      </c>
      <c r="G64" s="66">
        <f t="shared" si="2"/>
        <v>81.629147049643706</v>
      </c>
      <c r="H64" s="61">
        <v>2823400</v>
      </c>
      <c r="I64" s="71">
        <f t="shared" si="3"/>
        <v>129.053667383987</v>
      </c>
    </row>
    <row r="65" spans="1:9">
      <c r="A65" s="95">
        <v>41640</v>
      </c>
      <c r="B65" s="61">
        <v>12447958</v>
      </c>
      <c r="C65" s="66">
        <f t="shared" si="1"/>
        <v>136.49172538052898</v>
      </c>
      <c r="D65" s="61">
        <v>1849023</v>
      </c>
      <c r="E65" s="66">
        <f t="shared" si="0"/>
        <v>96.788585265809346</v>
      </c>
      <c r="F65" s="61">
        <v>908141</v>
      </c>
      <c r="G65" s="66">
        <f t="shared" si="2"/>
        <v>79.84323965518</v>
      </c>
      <c r="H65" s="62">
        <v>2838873</v>
      </c>
      <c r="I65" s="71">
        <f t="shared" si="3"/>
        <v>129.76091658545772</v>
      </c>
    </row>
    <row r="66" spans="1:9">
      <c r="A66" s="95">
        <v>41671</v>
      </c>
      <c r="B66" s="61">
        <v>12486017</v>
      </c>
      <c r="C66" s="66">
        <f t="shared" si="1"/>
        <v>136.90904190555725</v>
      </c>
      <c r="D66" s="61">
        <v>1925354</v>
      </c>
      <c r="E66" s="66">
        <f t="shared" ref="E66:E76" si="4">(D66/$D$2)*100</f>
        <v>100.7841924064044</v>
      </c>
      <c r="F66" s="61">
        <v>929946</v>
      </c>
      <c r="G66" s="66">
        <f t="shared" si="2"/>
        <v>81.760322840149286</v>
      </c>
      <c r="H66" s="62">
        <v>2836699</v>
      </c>
      <c r="I66" s="71">
        <f t="shared" si="3"/>
        <v>129.66154608432689</v>
      </c>
    </row>
    <row r="67" spans="1:9">
      <c r="A67" s="95">
        <v>41699</v>
      </c>
      <c r="B67" s="61">
        <v>12700185</v>
      </c>
      <c r="C67" s="66">
        <f t="shared" ref="C67:C76" si="5">(B67/$B$2)*100</f>
        <v>139.25739171853837</v>
      </c>
      <c r="D67" s="61">
        <v>1928800</v>
      </c>
      <c r="E67" s="66">
        <f t="shared" si="4"/>
        <v>100.96457602782283</v>
      </c>
      <c r="F67" s="61">
        <v>942484</v>
      </c>
      <c r="G67" s="66">
        <f t="shared" ref="G67:G78" si="6">(F67/$F$2)*100</f>
        <v>82.862656661435466</v>
      </c>
      <c r="H67" s="62">
        <v>2849623</v>
      </c>
      <c r="I67" s="71">
        <f t="shared" ref="I67:I78" si="7">(H67/$H$2)*100</f>
        <v>130.25228405885073</v>
      </c>
    </row>
    <row r="68" spans="1:9">
      <c r="A68" s="95">
        <v>41730</v>
      </c>
      <c r="B68" s="61">
        <v>12868737</v>
      </c>
      <c r="C68" s="66">
        <f t="shared" si="5"/>
        <v>141.10556258289532</v>
      </c>
      <c r="D68" s="61">
        <v>1902614</v>
      </c>
      <c r="E68" s="66">
        <f t="shared" si="4"/>
        <v>99.593848949917103</v>
      </c>
      <c r="F68" s="61">
        <v>913407</v>
      </c>
      <c r="G68" s="66">
        <f t="shared" si="6"/>
        <v>80.306223376897407</v>
      </c>
      <c r="H68" s="62">
        <v>2844868</v>
      </c>
      <c r="I68" s="71">
        <f t="shared" si="7"/>
        <v>130.03493965550342</v>
      </c>
    </row>
    <row r="69" spans="1:9">
      <c r="A69" s="95">
        <v>41760</v>
      </c>
      <c r="B69" s="61">
        <v>13068558</v>
      </c>
      <c r="C69" s="66">
        <f t="shared" si="5"/>
        <v>143.29659769542243</v>
      </c>
      <c r="D69" s="61">
        <v>1904808</v>
      </c>
      <c r="E69" s="66">
        <f t="shared" si="4"/>
        <v>99.708695631690773</v>
      </c>
      <c r="F69" s="61">
        <v>911396</v>
      </c>
      <c r="G69" s="66">
        <f t="shared" si="6"/>
        <v>80.129417401892908</v>
      </c>
      <c r="H69" s="62">
        <v>2849314</v>
      </c>
      <c r="I69" s="71">
        <f t="shared" si="7"/>
        <v>130.23816010077834</v>
      </c>
    </row>
    <row r="70" spans="1:9">
      <c r="A70" s="95">
        <v>41791</v>
      </c>
      <c r="B70" s="61">
        <v>13351474</v>
      </c>
      <c r="C70" s="66">
        <f t="shared" si="5"/>
        <v>146.39876858784976</v>
      </c>
      <c r="D70" s="61">
        <v>1906518</v>
      </c>
      <c r="E70" s="66">
        <f t="shared" si="4"/>
        <v>99.79820694702029</v>
      </c>
      <c r="F70" s="61">
        <v>911356</v>
      </c>
      <c r="G70" s="66">
        <f t="shared" si="6"/>
        <v>80.125900624667551</v>
      </c>
      <c r="H70" s="62">
        <v>2852087</v>
      </c>
      <c r="I70" s="71">
        <f t="shared" si="7"/>
        <v>130.36491005461264</v>
      </c>
    </row>
    <row r="71" spans="1:9">
      <c r="A71" s="95">
        <v>41821</v>
      </c>
      <c r="B71" s="61">
        <v>13109755</v>
      </c>
      <c r="C71" s="66">
        <f t="shared" si="5"/>
        <v>143.74832235664812</v>
      </c>
      <c r="D71" s="61">
        <v>1948562</v>
      </c>
      <c r="E71" s="66">
        <f t="shared" si="4"/>
        <v>101.99903369656083</v>
      </c>
      <c r="F71" s="61">
        <v>927355</v>
      </c>
      <c r="G71" s="66">
        <f t="shared" si="6"/>
        <v>81.532523595377199</v>
      </c>
      <c r="H71" s="62">
        <v>2864800</v>
      </c>
      <c r="I71" s="71">
        <f t="shared" si="7"/>
        <v>130.94600351407732</v>
      </c>
    </row>
    <row r="72" spans="1:9">
      <c r="A72" s="95">
        <v>41852</v>
      </c>
      <c r="B72" s="61">
        <v>13212186</v>
      </c>
      <c r="C72" s="66">
        <f t="shared" si="5"/>
        <v>144.87147716826084</v>
      </c>
      <c r="D72" s="61">
        <v>1983848</v>
      </c>
      <c r="E72" s="66">
        <f t="shared" si="4"/>
        <v>103.84610754025523</v>
      </c>
      <c r="F72" s="61">
        <v>925809</v>
      </c>
      <c r="G72" s="66">
        <f t="shared" si="6"/>
        <v>81.396600155617392</v>
      </c>
      <c r="H72" s="62">
        <v>2859563</v>
      </c>
      <c r="I72" s="71">
        <f t="shared" si="7"/>
        <v>130.70662756448112</v>
      </c>
    </row>
    <row r="73" spans="1:9">
      <c r="A73" s="95">
        <v>41883</v>
      </c>
      <c r="B73" s="61">
        <v>13321597</v>
      </c>
      <c r="C73" s="66">
        <f t="shared" si="5"/>
        <v>146.07116760468494</v>
      </c>
      <c r="D73" s="61">
        <v>1984653</v>
      </c>
      <c r="E73" s="66">
        <f t="shared" si="4"/>
        <v>103.88824590799808</v>
      </c>
      <c r="F73" s="61">
        <v>922896</v>
      </c>
      <c r="G73" s="66">
        <f t="shared" si="6"/>
        <v>81.140490854181223</v>
      </c>
      <c r="H73" s="62">
        <v>2879940</v>
      </c>
      <c r="I73" s="71">
        <f t="shared" si="7"/>
        <v>131.63803175102342</v>
      </c>
    </row>
    <row r="74" spans="1:9">
      <c r="A74" s="95">
        <v>41913</v>
      </c>
      <c r="B74" s="62">
        <v>13211467</v>
      </c>
      <c r="C74" s="66">
        <f t="shared" si="5"/>
        <v>144.8635933410059</v>
      </c>
      <c r="D74" s="61">
        <v>2001958</v>
      </c>
      <c r="E74" s="66">
        <f t="shared" si="4"/>
        <v>104.79408994997313</v>
      </c>
      <c r="F74" s="61">
        <v>922888</v>
      </c>
      <c r="G74" s="66">
        <f t="shared" si="6"/>
        <v>81.139787498736155</v>
      </c>
      <c r="H74" s="62">
        <v>2908367</v>
      </c>
      <c r="I74" s="71">
        <f t="shared" si="7"/>
        <v>132.93739018508327</v>
      </c>
    </row>
    <row r="75" spans="1:9" s="32" customFormat="1">
      <c r="A75" s="96">
        <v>41944</v>
      </c>
      <c r="B75" s="63">
        <v>13237370</v>
      </c>
      <c r="C75" s="67">
        <f t="shared" si="5"/>
        <v>145.14761945697865</v>
      </c>
      <c r="D75" s="63">
        <v>1990727</v>
      </c>
      <c r="E75" s="67">
        <f t="shared" si="4"/>
        <v>104.20619428771241</v>
      </c>
      <c r="F75" s="63">
        <v>878159</v>
      </c>
      <c r="G75" s="67">
        <f t="shared" si="6"/>
        <v>77.207239285918376</v>
      </c>
      <c r="H75" s="63">
        <v>2929226</v>
      </c>
      <c r="I75" s="71">
        <f t="shared" si="7"/>
        <v>133.89082591787445</v>
      </c>
    </row>
    <row r="76" spans="1:9">
      <c r="A76" s="97">
        <v>41974</v>
      </c>
      <c r="B76" s="44">
        <v>13240122</v>
      </c>
      <c r="C76" s="67">
        <f t="shared" si="5"/>
        <v>145.17779510733408</v>
      </c>
      <c r="D76" s="69">
        <v>1963165</v>
      </c>
      <c r="E76" s="67">
        <f t="shared" si="4"/>
        <v>102.76343939115556</v>
      </c>
      <c r="F76" s="63">
        <v>864468</v>
      </c>
      <c r="G76" s="67">
        <f t="shared" si="6"/>
        <v>76.003534361111477</v>
      </c>
      <c r="H76" s="64">
        <v>2910148</v>
      </c>
      <c r="I76" s="71">
        <f t="shared" si="7"/>
        <v>133.01879720555888</v>
      </c>
    </row>
    <row r="77" spans="1:9">
      <c r="A77" s="97">
        <v>42005</v>
      </c>
      <c r="B77" s="64">
        <v>13058277</v>
      </c>
      <c r="C77" s="67">
        <f>(B77/$B$2)*100</f>
        <v>143.18386664116943</v>
      </c>
      <c r="D77" s="70">
        <v>1971494</v>
      </c>
      <c r="E77" s="67">
        <f>(D77/$D$2)*100</f>
        <v>103.19942754634828</v>
      </c>
      <c r="F77" s="64">
        <v>850325</v>
      </c>
      <c r="G77" s="67">
        <f t="shared" si="6"/>
        <v>74.760089853658101</v>
      </c>
      <c r="H77" s="64">
        <v>2926680</v>
      </c>
      <c r="I77" s="71">
        <f t="shared" si="7"/>
        <v>133.77445181673411</v>
      </c>
    </row>
    <row r="78" spans="1:9" ht="15.75" thickBot="1">
      <c r="A78" s="98">
        <v>42036</v>
      </c>
      <c r="B78" s="65">
        <v>13019198</v>
      </c>
      <c r="C78" s="68">
        <f>(B78/$B$2)*100</f>
        <v>142.75536582712863</v>
      </c>
      <c r="D78" s="46">
        <v>2027866</v>
      </c>
      <c r="E78" s="68">
        <f>(D78/$D$2)*100</f>
        <v>106.150264895913</v>
      </c>
      <c r="F78" s="65">
        <v>886675</v>
      </c>
      <c r="G78" s="68">
        <f t="shared" si="6"/>
        <v>77.955961157195546</v>
      </c>
      <c r="H78" s="65">
        <v>2929385</v>
      </c>
      <c r="I78" s="72">
        <f t="shared" si="7"/>
        <v>133.89809358562044</v>
      </c>
    </row>
    <row r="82" spans="5:5">
      <c r="E82" s="5"/>
    </row>
    <row r="86" spans="5:5">
      <c r="E86" s="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98"/>
  <sheetViews>
    <sheetView zoomScaleNormal="100" workbookViewId="0">
      <pane ySplit="1" topLeftCell="A74" activePane="bottomLeft" state="frozen"/>
      <selection activeCell="X1" sqref="X1"/>
      <selection pane="bottomLeft" activeCell="L2" sqref="L2"/>
    </sheetView>
  </sheetViews>
  <sheetFormatPr defaultColWidth="9.140625" defaultRowHeight="15"/>
  <cols>
    <col min="1" max="1" width="17.28515625" style="4" bestFit="1" customWidth="1"/>
    <col min="2" max="2" width="34.42578125" style="4" bestFit="1" customWidth="1"/>
    <col min="3" max="3" width="13.42578125" style="4" bestFit="1" customWidth="1"/>
    <col min="4" max="5" width="13.42578125" style="4" customWidth="1"/>
    <col min="6" max="6" width="21.85546875" style="4" customWidth="1"/>
    <col min="7" max="7" width="30" style="4" customWidth="1"/>
    <col min="8" max="8" width="26.7109375" style="4" customWidth="1"/>
    <col min="9" max="9" width="22" style="4" customWidth="1"/>
    <col min="10" max="10" width="27.140625" style="4" customWidth="1"/>
    <col min="11" max="11" width="9.140625" style="4"/>
    <col min="12" max="12" width="40.85546875" style="6" bestFit="1" customWidth="1"/>
    <col min="13" max="20" width="9.140625" style="6"/>
    <col min="21" max="21" width="34.5703125" style="6" bestFit="1" customWidth="1"/>
    <col min="22" max="23" width="9.140625" style="6"/>
    <col min="24" max="16384" width="9.140625" style="4"/>
  </cols>
  <sheetData>
    <row r="1" spans="1:23" ht="63" customHeight="1" thickBot="1">
      <c r="A1" s="81" t="s">
        <v>1</v>
      </c>
      <c r="B1" s="82" t="s">
        <v>91</v>
      </c>
      <c r="C1" s="83">
        <v>41671</v>
      </c>
      <c r="D1" s="83">
        <v>42005</v>
      </c>
      <c r="E1" s="83">
        <v>42036</v>
      </c>
      <c r="F1" s="84" t="s">
        <v>278</v>
      </c>
      <c r="G1" s="84" t="s">
        <v>279</v>
      </c>
      <c r="H1" s="84" t="s">
        <v>282</v>
      </c>
      <c r="I1" s="84" t="s">
        <v>280</v>
      </c>
      <c r="J1" s="84" t="s">
        <v>281</v>
      </c>
    </row>
    <row r="2" spans="1:23">
      <c r="A2" s="85">
        <v>1</v>
      </c>
      <c r="B2" s="86" t="s">
        <v>2</v>
      </c>
      <c r="C2" s="64">
        <v>95145</v>
      </c>
      <c r="D2" s="64">
        <v>103299</v>
      </c>
      <c r="E2" s="43">
        <v>102410</v>
      </c>
      <c r="F2" s="79">
        <f t="shared" ref="F2:F33" si="0">E2/$E$90</f>
        <v>7.8660759287937712E-3</v>
      </c>
      <c r="G2" s="79">
        <f>(E2-C2)/C2</f>
        <v>7.6357139103473651E-2</v>
      </c>
      <c r="H2" s="43">
        <f>E2-C2</f>
        <v>7265</v>
      </c>
      <c r="I2" s="80">
        <f>H2/$H$90</f>
        <v>1.3625766859659291E-2</v>
      </c>
      <c r="J2" s="64">
        <f>E2-D2</f>
        <v>-889</v>
      </c>
      <c r="L2" s="36"/>
      <c r="M2" s="37"/>
      <c r="N2" s="37"/>
      <c r="U2" s="36"/>
      <c r="V2" s="37"/>
    </row>
    <row r="3" spans="1:23">
      <c r="A3" s="85">
        <v>2</v>
      </c>
      <c r="B3" s="86" t="s">
        <v>3</v>
      </c>
      <c r="C3" s="64">
        <v>30521</v>
      </c>
      <c r="D3" s="64">
        <v>32690</v>
      </c>
      <c r="E3" s="43">
        <v>32583</v>
      </c>
      <c r="F3" s="79">
        <f t="shared" si="0"/>
        <v>2.5026887216862358E-3</v>
      </c>
      <c r="G3" s="79">
        <f t="shared" ref="G3:G66" si="1">(E3-C3)/C3</f>
        <v>6.7560040627764495E-2</v>
      </c>
      <c r="H3" s="43">
        <f t="shared" ref="H3:H66" si="2">E3-C3</f>
        <v>2062</v>
      </c>
      <c r="I3" s="80">
        <f t="shared" ref="I3:I66" si="3">H3/$H$90</f>
        <v>3.867354613161384E-3</v>
      </c>
      <c r="J3" s="64">
        <f t="shared" ref="J3:J66" si="4">E3-D3</f>
        <v>-107</v>
      </c>
      <c r="L3" s="36"/>
      <c r="M3" s="37"/>
      <c r="N3" s="37"/>
      <c r="U3" s="36"/>
      <c r="V3" s="37"/>
    </row>
    <row r="4" spans="1:23">
      <c r="A4" s="85">
        <v>3</v>
      </c>
      <c r="B4" s="86" t="s">
        <v>4</v>
      </c>
      <c r="C4" s="64">
        <v>7743</v>
      </c>
      <c r="D4" s="64">
        <v>7518</v>
      </c>
      <c r="E4" s="43">
        <v>7496</v>
      </c>
      <c r="F4" s="79">
        <f t="shared" si="0"/>
        <v>5.7576511241322239E-4</v>
      </c>
      <c r="G4" s="79">
        <f t="shared" si="1"/>
        <v>-3.1899780446855222E-2</v>
      </c>
      <c r="H4" s="43">
        <f t="shared" si="2"/>
        <v>-247</v>
      </c>
      <c r="I4" s="80">
        <f t="shared" si="3"/>
        <v>-4.6325731787141703E-4</v>
      </c>
      <c r="J4" s="64">
        <f t="shared" si="4"/>
        <v>-22</v>
      </c>
      <c r="L4" s="36"/>
      <c r="M4" s="37"/>
      <c r="N4" s="37"/>
      <c r="U4" s="36"/>
      <c r="V4" s="37"/>
    </row>
    <row r="5" spans="1:23">
      <c r="A5" s="85">
        <v>5</v>
      </c>
      <c r="B5" s="86" t="s">
        <v>5</v>
      </c>
      <c r="C5" s="64">
        <v>49131</v>
      </c>
      <c r="D5" s="64">
        <v>40059</v>
      </c>
      <c r="E5" s="43">
        <v>39890</v>
      </c>
      <c r="F5" s="79">
        <f t="shared" si="0"/>
        <v>3.0639368108542476E-3</v>
      </c>
      <c r="G5" s="79">
        <f t="shared" si="1"/>
        <v>-0.18808898658687997</v>
      </c>
      <c r="H5" s="43">
        <f t="shared" si="2"/>
        <v>-9241</v>
      </c>
      <c r="I5" s="80">
        <f t="shared" si="3"/>
        <v>-1.7331825402630625E-2</v>
      </c>
      <c r="J5" s="64">
        <f t="shared" si="4"/>
        <v>-169</v>
      </c>
      <c r="L5" s="36"/>
      <c r="M5" s="37"/>
      <c r="N5" s="37"/>
      <c r="U5" s="36"/>
      <c r="V5" s="37"/>
    </row>
    <row r="6" spans="1:23">
      <c r="A6" s="85">
        <v>6</v>
      </c>
      <c r="B6" s="86" t="s">
        <v>6</v>
      </c>
      <c r="C6" s="64">
        <v>4046</v>
      </c>
      <c r="D6" s="64">
        <v>3257</v>
      </c>
      <c r="E6" s="43">
        <v>3237</v>
      </c>
      <c r="F6" s="79">
        <f t="shared" si="0"/>
        <v>2.486328266917824E-4</v>
      </c>
      <c r="G6" s="79">
        <f t="shared" si="1"/>
        <v>-0.1999505684626792</v>
      </c>
      <c r="H6" s="43">
        <f t="shared" si="2"/>
        <v>-809</v>
      </c>
      <c r="I6" s="80">
        <f t="shared" si="3"/>
        <v>-1.517308381206382E-3</v>
      </c>
      <c r="J6" s="64">
        <f t="shared" si="4"/>
        <v>-20</v>
      </c>
      <c r="L6" s="36"/>
      <c r="M6" s="37"/>
      <c r="N6" s="37"/>
      <c r="U6" s="36"/>
      <c r="V6" s="37"/>
    </row>
    <row r="7" spans="1:23">
      <c r="A7" s="85">
        <v>7</v>
      </c>
      <c r="B7" s="86" t="s">
        <v>7</v>
      </c>
      <c r="C7" s="64">
        <v>23125</v>
      </c>
      <c r="D7" s="64">
        <v>22363</v>
      </c>
      <c r="E7" s="43">
        <v>22283</v>
      </c>
      <c r="F7" s="79">
        <f t="shared" si="0"/>
        <v>1.7115493596456556E-3</v>
      </c>
      <c r="G7" s="79">
        <f t="shared" si="1"/>
        <v>-3.6410810810810809E-2</v>
      </c>
      <c r="H7" s="43">
        <f t="shared" si="2"/>
        <v>-842</v>
      </c>
      <c r="I7" s="80">
        <f t="shared" si="3"/>
        <v>-1.5792010593025632E-3</v>
      </c>
      <c r="J7" s="64">
        <f t="shared" si="4"/>
        <v>-80</v>
      </c>
      <c r="L7" s="36"/>
      <c r="M7" s="37"/>
      <c r="N7" s="37"/>
      <c r="U7" s="36"/>
      <c r="V7" s="37"/>
    </row>
    <row r="8" spans="1:23">
      <c r="A8" s="85">
        <v>8</v>
      </c>
      <c r="B8" s="86" t="s">
        <v>8</v>
      </c>
      <c r="C8" s="64">
        <v>57827</v>
      </c>
      <c r="D8" s="64">
        <v>53057</v>
      </c>
      <c r="E8" s="43">
        <v>51631</v>
      </c>
      <c r="F8" s="79">
        <f t="shared" si="0"/>
        <v>3.965758873933709E-3</v>
      </c>
      <c r="G8" s="79">
        <f t="shared" si="1"/>
        <v>-0.10714718038286614</v>
      </c>
      <c r="H8" s="43">
        <f t="shared" si="2"/>
        <v>-6196</v>
      </c>
      <c r="I8" s="80">
        <f t="shared" si="3"/>
        <v>-1.1620819196482996E-2</v>
      </c>
      <c r="J8" s="64">
        <f t="shared" si="4"/>
        <v>-1426</v>
      </c>
      <c r="L8" s="36"/>
      <c r="M8" s="37"/>
      <c r="N8" s="37"/>
      <c r="U8" s="36"/>
      <c r="V8" s="37"/>
    </row>
    <row r="9" spans="1:23">
      <c r="A9" s="85">
        <v>9</v>
      </c>
      <c r="B9" s="86" t="s">
        <v>9</v>
      </c>
      <c r="C9" s="64">
        <v>6139</v>
      </c>
      <c r="D9" s="64">
        <v>7078</v>
      </c>
      <c r="E9" s="43">
        <v>6436</v>
      </c>
      <c r="F9" s="79">
        <f t="shared" si="0"/>
        <v>4.9434688680516261E-4</v>
      </c>
      <c r="G9" s="79">
        <f t="shared" si="1"/>
        <v>4.8379214855839715E-2</v>
      </c>
      <c r="H9" s="43">
        <f t="shared" si="2"/>
        <v>297</v>
      </c>
      <c r="I9" s="80">
        <f t="shared" si="3"/>
        <v>5.5703410286563103E-4</v>
      </c>
      <c r="J9" s="64">
        <f t="shared" si="4"/>
        <v>-642</v>
      </c>
      <c r="L9" s="36"/>
      <c r="M9" s="37"/>
      <c r="N9" s="37"/>
      <c r="U9" s="36"/>
      <c r="V9" s="37"/>
    </row>
    <row r="10" spans="1:23" s="19" customFormat="1">
      <c r="A10" s="85">
        <v>10</v>
      </c>
      <c r="B10" s="86" t="s">
        <v>10</v>
      </c>
      <c r="C10" s="43">
        <v>413428</v>
      </c>
      <c r="D10" s="43">
        <v>427341</v>
      </c>
      <c r="E10" s="43">
        <v>423702</v>
      </c>
      <c r="F10" s="79">
        <f t="shared" si="0"/>
        <v>3.2544400968477473E-2</v>
      </c>
      <c r="G10" s="79">
        <f t="shared" si="1"/>
        <v>2.4850759987228733E-2</v>
      </c>
      <c r="H10" s="43">
        <f t="shared" si="2"/>
        <v>10274</v>
      </c>
      <c r="I10" s="80">
        <f t="shared" si="3"/>
        <v>1.9269253780611086E-2</v>
      </c>
      <c r="J10" s="64">
        <f t="shared" si="4"/>
        <v>-3639</v>
      </c>
      <c r="L10" s="36"/>
      <c r="M10" s="37"/>
      <c r="N10" s="37"/>
      <c r="O10" s="30"/>
      <c r="P10" s="30"/>
      <c r="Q10" s="30"/>
      <c r="R10" s="30"/>
      <c r="S10" s="30"/>
      <c r="T10" s="30"/>
      <c r="U10" s="36"/>
      <c r="V10" s="37"/>
      <c r="W10" s="30"/>
    </row>
    <row r="11" spans="1:23">
      <c r="A11" s="87">
        <v>11</v>
      </c>
      <c r="B11" s="86" t="s">
        <v>11</v>
      </c>
      <c r="C11" s="43">
        <v>14158</v>
      </c>
      <c r="D11" s="43">
        <v>14470</v>
      </c>
      <c r="E11" s="43">
        <v>14438</v>
      </c>
      <c r="F11" s="79">
        <f t="shared" si="0"/>
        <v>1.1089776804992135E-3</v>
      </c>
      <c r="G11" s="79">
        <f t="shared" si="1"/>
        <v>1.9776804633422799E-2</v>
      </c>
      <c r="H11" s="43">
        <f t="shared" si="2"/>
        <v>280</v>
      </c>
      <c r="I11" s="80">
        <f t="shared" si="3"/>
        <v>5.2514999596759825E-4</v>
      </c>
      <c r="J11" s="64">
        <f t="shared" si="4"/>
        <v>-32</v>
      </c>
      <c r="L11" s="36"/>
      <c r="M11" s="37"/>
      <c r="N11" s="37"/>
      <c r="U11" s="36"/>
      <c r="V11" s="37"/>
    </row>
    <row r="12" spans="1:23" ht="16.5" customHeight="1">
      <c r="A12" s="87">
        <v>12</v>
      </c>
      <c r="B12" s="86" t="s">
        <v>12</v>
      </c>
      <c r="C12" s="43">
        <v>3015</v>
      </c>
      <c r="D12" s="43">
        <v>3735</v>
      </c>
      <c r="E12" s="43">
        <v>3827</v>
      </c>
      <c r="F12" s="79">
        <f t="shared" si="0"/>
        <v>2.9395051830381563E-4</v>
      </c>
      <c r="G12" s="79">
        <f t="shared" si="1"/>
        <v>0.26932006633499173</v>
      </c>
      <c r="H12" s="43">
        <f t="shared" si="2"/>
        <v>812</v>
      </c>
      <c r="I12" s="80">
        <f t="shared" si="3"/>
        <v>1.522934988306035E-3</v>
      </c>
      <c r="J12" s="64">
        <f t="shared" si="4"/>
        <v>92</v>
      </c>
    </row>
    <row r="13" spans="1:23">
      <c r="A13" s="87">
        <v>13</v>
      </c>
      <c r="B13" s="86" t="s">
        <v>13</v>
      </c>
      <c r="C13" s="43">
        <v>441025</v>
      </c>
      <c r="D13" s="43">
        <v>437541</v>
      </c>
      <c r="E13" s="43">
        <v>433087</v>
      </c>
      <c r="F13" s="79">
        <f t="shared" si="0"/>
        <v>3.3265259503696E-2</v>
      </c>
      <c r="G13" s="79">
        <f t="shared" si="1"/>
        <v>-1.7998979649679725E-2</v>
      </c>
      <c r="H13" s="43">
        <f t="shared" si="2"/>
        <v>-7938</v>
      </c>
      <c r="I13" s="80">
        <f t="shared" si="3"/>
        <v>-1.488800238568141E-2</v>
      </c>
      <c r="J13" s="64">
        <f t="shared" si="4"/>
        <v>-4454</v>
      </c>
      <c r="L13" s="1"/>
      <c r="M13" s="7"/>
      <c r="U13" s="1"/>
      <c r="V13" s="7"/>
    </row>
    <row r="14" spans="1:23" s="19" customFormat="1">
      <c r="A14" s="87">
        <v>14</v>
      </c>
      <c r="B14" s="86" t="s">
        <v>14</v>
      </c>
      <c r="C14" s="43">
        <v>487853</v>
      </c>
      <c r="D14" s="43">
        <v>492246</v>
      </c>
      <c r="E14" s="43">
        <v>490808</v>
      </c>
      <c r="F14" s="79">
        <f t="shared" si="0"/>
        <v>3.7698789126642054E-2</v>
      </c>
      <c r="G14" s="79">
        <f t="shared" si="1"/>
        <v>6.0571524619096326E-3</v>
      </c>
      <c r="H14" s="43">
        <f t="shared" si="2"/>
        <v>2955</v>
      </c>
      <c r="I14" s="80">
        <f t="shared" si="3"/>
        <v>5.5422079931580458E-3</v>
      </c>
      <c r="J14" s="64">
        <f t="shared" si="4"/>
        <v>-1438</v>
      </c>
      <c r="K14" s="27"/>
      <c r="L14" s="1"/>
      <c r="M14" s="7"/>
      <c r="N14" s="30"/>
      <c r="O14" s="30"/>
      <c r="P14" s="30"/>
      <c r="Q14" s="30"/>
      <c r="R14" s="30"/>
      <c r="S14" s="30"/>
      <c r="T14" s="30"/>
      <c r="U14" s="1"/>
      <c r="V14" s="7"/>
      <c r="W14" s="30"/>
    </row>
    <row r="15" spans="1:23">
      <c r="A15" s="87">
        <v>15</v>
      </c>
      <c r="B15" s="86" t="s">
        <v>15</v>
      </c>
      <c r="C15" s="43">
        <v>66931</v>
      </c>
      <c r="D15" s="43">
        <v>63503</v>
      </c>
      <c r="E15" s="43">
        <v>63278</v>
      </c>
      <c r="F15" s="79">
        <f t="shared" si="0"/>
        <v>4.8603608302139655E-3</v>
      </c>
      <c r="G15" s="79">
        <f t="shared" si="1"/>
        <v>-5.4578595867385817E-2</v>
      </c>
      <c r="H15" s="43">
        <f t="shared" si="2"/>
        <v>-3653</v>
      </c>
      <c r="I15" s="80">
        <f t="shared" si="3"/>
        <v>-6.8513319116772732E-3</v>
      </c>
      <c r="J15" s="64">
        <f t="shared" si="4"/>
        <v>-225</v>
      </c>
      <c r="K15" s="27"/>
      <c r="L15" s="1"/>
      <c r="M15" s="37"/>
      <c r="U15" s="1"/>
      <c r="V15" s="7"/>
    </row>
    <row r="16" spans="1:23">
      <c r="A16" s="87">
        <v>16</v>
      </c>
      <c r="B16" s="86" t="s">
        <v>16</v>
      </c>
      <c r="C16" s="43">
        <v>69799</v>
      </c>
      <c r="D16" s="43">
        <v>70249</v>
      </c>
      <c r="E16" s="43">
        <v>69535</v>
      </c>
      <c r="F16" s="79">
        <f t="shared" si="0"/>
        <v>5.3409587902419177E-3</v>
      </c>
      <c r="G16" s="79">
        <f t="shared" si="1"/>
        <v>-3.7822891445436183E-3</v>
      </c>
      <c r="H16" s="43">
        <f t="shared" si="2"/>
        <v>-264</v>
      </c>
      <c r="I16" s="80">
        <f t="shared" si="3"/>
        <v>-4.9514142476944981E-4</v>
      </c>
      <c r="J16" s="64">
        <f t="shared" si="4"/>
        <v>-714</v>
      </c>
      <c r="K16" s="28"/>
      <c r="L16" s="1"/>
      <c r="M16" s="7"/>
      <c r="U16" s="1"/>
      <c r="V16" s="7"/>
    </row>
    <row r="17" spans="1:22">
      <c r="A17" s="87">
        <v>17</v>
      </c>
      <c r="B17" s="86" t="s">
        <v>17</v>
      </c>
      <c r="C17" s="43">
        <v>47212</v>
      </c>
      <c r="D17" s="43">
        <v>51107</v>
      </c>
      <c r="E17" s="43">
        <v>51138</v>
      </c>
      <c r="F17" s="79">
        <f t="shared" si="0"/>
        <v>3.9278917180612816E-3</v>
      </c>
      <c r="G17" s="79">
        <f t="shared" si="1"/>
        <v>8.3156824536134877E-2</v>
      </c>
      <c r="H17" s="43">
        <f t="shared" si="2"/>
        <v>3926</v>
      </c>
      <c r="I17" s="80">
        <f t="shared" si="3"/>
        <v>7.3633531577456815E-3</v>
      </c>
      <c r="J17" s="64">
        <f t="shared" si="4"/>
        <v>31</v>
      </c>
      <c r="K17" s="28"/>
      <c r="L17" s="1"/>
      <c r="M17" s="7"/>
      <c r="U17" s="1"/>
      <c r="V17" s="7"/>
    </row>
    <row r="18" spans="1:22">
      <c r="A18" s="87">
        <v>18</v>
      </c>
      <c r="B18" s="86" t="s">
        <v>18</v>
      </c>
      <c r="C18" s="43">
        <v>67769</v>
      </c>
      <c r="D18" s="43">
        <v>63607</v>
      </c>
      <c r="E18" s="43">
        <v>63184</v>
      </c>
      <c r="F18" s="79">
        <f t="shared" si="0"/>
        <v>4.8531407234147601E-3</v>
      </c>
      <c r="G18" s="79">
        <f t="shared" si="1"/>
        <v>-6.7656303029408726E-2</v>
      </c>
      <c r="H18" s="43">
        <f t="shared" si="2"/>
        <v>-4585</v>
      </c>
      <c r="I18" s="80">
        <f t="shared" si="3"/>
        <v>-8.5993311839694213E-3</v>
      </c>
      <c r="J18" s="64">
        <f t="shared" si="4"/>
        <v>-423</v>
      </c>
      <c r="K18" s="28"/>
      <c r="L18" s="1"/>
      <c r="M18" s="7"/>
      <c r="U18" s="1"/>
      <c r="V18" s="7"/>
    </row>
    <row r="19" spans="1:22">
      <c r="A19" s="87">
        <v>19</v>
      </c>
      <c r="B19" s="86" t="s">
        <v>19</v>
      </c>
      <c r="C19" s="43">
        <v>8058</v>
      </c>
      <c r="D19" s="43">
        <v>7957</v>
      </c>
      <c r="E19" s="43">
        <v>7981</v>
      </c>
      <c r="F19" s="79">
        <f t="shared" si="0"/>
        <v>6.1301779111124974E-4</v>
      </c>
      <c r="G19" s="79">
        <f t="shared" si="1"/>
        <v>-9.5557210225862502E-3</v>
      </c>
      <c r="H19" s="43">
        <f t="shared" si="2"/>
        <v>-77</v>
      </c>
      <c r="I19" s="80">
        <f t="shared" si="3"/>
        <v>-1.4441624889108951E-4</v>
      </c>
      <c r="J19" s="64">
        <f t="shared" si="4"/>
        <v>24</v>
      </c>
      <c r="K19" s="28"/>
      <c r="L19" s="1"/>
      <c r="M19" s="7"/>
      <c r="U19" s="1"/>
      <c r="V19" s="7"/>
    </row>
    <row r="20" spans="1:22">
      <c r="A20" s="87">
        <v>20</v>
      </c>
      <c r="B20" s="86" t="s">
        <v>20</v>
      </c>
      <c r="C20" s="43">
        <v>70138</v>
      </c>
      <c r="D20" s="43">
        <v>72419</v>
      </c>
      <c r="E20" s="43">
        <v>72630</v>
      </c>
      <c r="F20" s="79">
        <f t="shared" si="0"/>
        <v>5.5786846470880927E-3</v>
      </c>
      <c r="G20" s="79">
        <f t="shared" si="1"/>
        <v>3.5529955231115802E-2</v>
      </c>
      <c r="H20" s="43">
        <f t="shared" si="2"/>
        <v>2492</v>
      </c>
      <c r="I20" s="80">
        <f t="shared" si="3"/>
        <v>4.6738349641116247E-3</v>
      </c>
      <c r="J20" s="64">
        <f t="shared" si="4"/>
        <v>211</v>
      </c>
      <c r="K20" s="28"/>
      <c r="L20" s="1"/>
      <c r="M20" s="7"/>
      <c r="U20" s="1"/>
      <c r="V20" s="7"/>
    </row>
    <row r="21" spans="1:22">
      <c r="A21" s="87">
        <v>21</v>
      </c>
      <c r="B21" s="86" t="s">
        <v>21</v>
      </c>
      <c r="C21" s="43">
        <v>17700</v>
      </c>
      <c r="D21" s="43">
        <v>18934</v>
      </c>
      <c r="E21" s="43">
        <v>18725</v>
      </c>
      <c r="F21" s="79">
        <f t="shared" si="0"/>
        <v>1.4382606363310551E-3</v>
      </c>
      <c r="G21" s="79">
        <f t="shared" si="1"/>
        <v>5.7909604519774012E-2</v>
      </c>
      <c r="H21" s="43">
        <f t="shared" si="2"/>
        <v>1025</v>
      </c>
      <c r="I21" s="80">
        <f t="shared" si="3"/>
        <v>1.9224240923813864E-3</v>
      </c>
      <c r="J21" s="64">
        <f t="shared" si="4"/>
        <v>-209</v>
      </c>
      <c r="K21" s="28"/>
      <c r="L21" s="1"/>
      <c r="M21" s="37"/>
      <c r="U21" s="1"/>
      <c r="V21" s="7"/>
    </row>
    <row r="22" spans="1:22">
      <c r="A22" s="87">
        <v>22</v>
      </c>
      <c r="B22" s="86" t="s">
        <v>22</v>
      </c>
      <c r="C22" s="43">
        <v>182325</v>
      </c>
      <c r="D22" s="43">
        <v>190795</v>
      </c>
      <c r="E22" s="43">
        <v>191221</v>
      </c>
      <c r="F22" s="79">
        <f t="shared" si="0"/>
        <v>1.4687617470753575E-2</v>
      </c>
      <c r="G22" s="79">
        <f t="shared" si="1"/>
        <v>4.8791992321404083E-2</v>
      </c>
      <c r="H22" s="43">
        <f t="shared" si="2"/>
        <v>8896</v>
      </c>
      <c r="I22" s="80">
        <f t="shared" si="3"/>
        <v>1.668476558617055E-2</v>
      </c>
      <c r="J22" s="64">
        <f t="shared" si="4"/>
        <v>426</v>
      </c>
      <c r="K22" s="28"/>
      <c r="L22" s="1"/>
      <c r="M22" s="7"/>
      <c r="U22" s="1"/>
      <c r="V22" s="7"/>
    </row>
    <row r="23" spans="1:22">
      <c r="A23" s="87">
        <v>23</v>
      </c>
      <c r="B23" s="86" t="s">
        <v>23</v>
      </c>
      <c r="C23" s="43">
        <v>208290</v>
      </c>
      <c r="D23" s="43">
        <v>212475</v>
      </c>
      <c r="E23" s="43">
        <v>212481</v>
      </c>
      <c r="F23" s="79">
        <f t="shared" si="0"/>
        <v>1.6320590561722772E-2</v>
      </c>
      <c r="G23" s="79">
        <f t="shared" si="1"/>
        <v>2.0120985164914302E-2</v>
      </c>
      <c r="H23" s="43">
        <f t="shared" si="2"/>
        <v>4191</v>
      </c>
      <c r="I23" s="80">
        <f t="shared" si="3"/>
        <v>7.8603701182150144E-3</v>
      </c>
      <c r="J23" s="64">
        <f t="shared" si="4"/>
        <v>6</v>
      </c>
      <c r="K23" s="28"/>
      <c r="L23" s="1"/>
      <c r="M23" s="7"/>
      <c r="U23" s="1"/>
      <c r="V23" s="7"/>
    </row>
    <row r="24" spans="1:22">
      <c r="A24" s="87">
        <v>24</v>
      </c>
      <c r="B24" s="86" t="s">
        <v>24</v>
      </c>
      <c r="C24" s="43">
        <v>153096</v>
      </c>
      <c r="D24" s="43">
        <v>150249</v>
      </c>
      <c r="E24" s="43">
        <v>148831</v>
      </c>
      <c r="F24" s="79">
        <f t="shared" si="0"/>
        <v>1.1431656542899186E-2</v>
      </c>
      <c r="G24" s="79">
        <f t="shared" si="1"/>
        <v>-2.7858337252442911E-2</v>
      </c>
      <c r="H24" s="43">
        <f t="shared" si="2"/>
        <v>-4265</v>
      </c>
      <c r="I24" s="80">
        <f t="shared" si="3"/>
        <v>-7.9991597600064523E-3</v>
      </c>
      <c r="J24" s="64">
        <f t="shared" si="4"/>
        <v>-1418</v>
      </c>
      <c r="L24" s="1"/>
      <c r="M24" s="7"/>
    </row>
    <row r="25" spans="1:22">
      <c r="A25" s="87">
        <v>25</v>
      </c>
      <c r="B25" s="86" t="s">
        <v>25</v>
      </c>
      <c r="C25" s="43">
        <v>373804</v>
      </c>
      <c r="D25" s="43">
        <v>394582</v>
      </c>
      <c r="E25" s="43">
        <v>393963</v>
      </c>
      <c r="F25" s="79">
        <f t="shared" si="0"/>
        <v>3.02601588822906E-2</v>
      </c>
      <c r="G25" s="79">
        <f t="shared" si="1"/>
        <v>5.3929331949363835E-2</v>
      </c>
      <c r="H25" s="43">
        <f t="shared" si="2"/>
        <v>20159</v>
      </c>
      <c r="I25" s="80">
        <f t="shared" si="3"/>
        <v>3.7808924173967189E-2</v>
      </c>
      <c r="J25" s="64">
        <f t="shared" si="4"/>
        <v>-619</v>
      </c>
      <c r="M25" s="7"/>
    </row>
    <row r="26" spans="1:22">
      <c r="A26" s="87">
        <v>26</v>
      </c>
      <c r="B26" s="86" t="s">
        <v>26</v>
      </c>
      <c r="C26" s="43">
        <v>32170</v>
      </c>
      <c r="D26" s="43">
        <v>34782</v>
      </c>
      <c r="E26" s="43">
        <v>34917</v>
      </c>
      <c r="F26" s="79">
        <f t="shared" si="0"/>
        <v>2.6819624373175675E-3</v>
      </c>
      <c r="G26" s="79">
        <f t="shared" si="1"/>
        <v>8.5390115013988188E-2</v>
      </c>
      <c r="H26" s="43">
        <f t="shared" si="2"/>
        <v>2747</v>
      </c>
      <c r="I26" s="80">
        <f t="shared" si="3"/>
        <v>5.152096567582116E-3</v>
      </c>
      <c r="J26" s="64">
        <f t="shared" si="4"/>
        <v>135</v>
      </c>
      <c r="M26" s="7"/>
    </row>
    <row r="27" spans="1:22">
      <c r="A27" s="87">
        <v>27</v>
      </c>
      <c r="B27" s="86" t="s">
        <v>27</v>
      </c>
      <c r="C27" s="43">
        <v>112795</v>
      </c>
      <c r="D27" s="43">
        <v>122146</v>
      </c>
      <c r="E27" s="43">
        <v>122237</v>
      </c>
      <c r="F27" s="79">
        <f t="shared" si="0"/>
        <v>9.3889807958984876E-3</v>
      </c>
      <c r="G27" s="79">
        <f t="shared" si="1"/>
        <v>8.3709384281218144E-2</v>
      </c>
      <c r="H27" s="43">
        <f t="shared" si="2"/>
        <v>9442</v>
      </c>
      <c r="I27" s="80">
        <f t="shared" si="3"/>
        <v>1.7708808078307367E-2</v>
      </c>
      <c r="J27" s="64">
        <f t="shared" si="4"/>
        <v>91</v>
      </c>
      <c r="L27" s="1"/>
      <c r="M27" s="7"/>
    </row>
    <row r="28" spans="1:22">
      <c r="A28" s="87">
        <v>28</v>
      </c>
      <c r="B28" s="86" t="s">
        <v>28</v>
      </c>
      <c r="C28" s="43">
        <v>169202</v>
      </c>
      <c r="D28" s="43">
        <v>135208</v>
      </c>
      <c r="E28" s="43">
        <v>137005</v>
      </c>
      <c r="F28" s="79">
        <f t="shared" si="0"/>
        <v>1.052330565984172E-2</v>
      </c>
      <c r="G28" s="79">
        <f t="shared" si="1"/>
        <v>-0.19028734884930437</v>
      </c>
      <c r="H28" s="43">
        <f t="shared" si="2"/>
        <v>-32197</v>
      </c>
      <c r="I28" s="80">
        <f t="shared" si="3"/>
        <v>-6.0386622929174148E-2</v>
      </c>
      <c r="J28" s="64">
        <f t="shared" si="4"/>
        <v>1797</v>
      </c>
      <c r="L28" s="1"/>
      <c r="M28" s="7"/>
    </row>
    <row r="29" spans="1:22">
      <c r="A29" s="87">
        <v>29</v>
      </c>
      <c r="B29" s="86" t="s">
        <v>29</v>
      </c>
      <c r="C29" s="43">
        <v>143775</v>
      </c>
      <c r="D29" s="43">
        <v>153841</v>
      </c>
      <c r="E29" s="43">
        <v>155119</v>
      </c>
      <c r="F29" s="79">
        <f t="shared" si="0"/>
        <v>1.1914635601977941E-2</v>
      </c>
      <c r="G29" s="79">
        <f t="shared" si="1"/>
        <v>7.8901060685098237E-2</v>
      </c>
      <c r="H29" s="43">
        <f t="shared" si="2"/>
        <v>11344</v>
      </c>
      <c r="I29" s="80">
        <f t="shared" si="3"/>
        <v>2.1276076979487267E-2</v>
      </c>
      <c r="J29" s="64">
        <f t="shared" si="4"/>
        <v>1278</v>
      </c>
      <c r="M29" s="7"/>
    </row>
    <row r="30" spans="1:22">
      <c r="A30" s="87">
        <v>30</v>
      </c>
      <c r="B30" s="86" t="s">
        <v>30</v>
      </c>
      <c r="C30" s="43">
        <v>43141</v>
      </c>
      <c r="D30" s="43">
        <v>45380</v>
      </c>
      <c r="E30" s="43">
        <v>45756</v>
      </c>
      <c r="F30" s="79">
        <f t="shared" si="0"/>
        <v>3.514502198983378E-3</v>
      </c>
      <c r="G30" s="79">
        <f t="shared" si="1"/>
        <v>6.0615192044690666E-2</v>
      </c>
      <c r="H30" s="43">
        <f t="shared" si="2"/>
        <v>2615</v>
      </c>
      <c r="I30" s="80">
        <f t="shared" si="3"/>
        <v>4.9045258551973911E-3</v>
      </c>
      <c r="J30" s="64">
        <f t="shared" si="4"/>
        <v>376</v>
      </c>
      <c r="L30" s="1"/>
      <c r="M30" s="7"/>
    </row>
    <row r="31" spans="1:22">
      <c r="A31" s="87">
        <v>31</v>
      </c>
      <c r="B31" s="86" t="s">
        <v>31</v>
      </c>
      <c r="C31" s="43">
        <v>160580</v>
      </c>
      <c r="D31" s="43">
        <v>163940</v>
      </c>
      <c r="E31" s="43">
        <v>164122</v>
      </c>
      <c r="F31" s="79">
        <f t="shared" si="0"/>
        <v>1.2606152852118848E-2</v>
      </c>
      <c r="G31" s="79">
        <f t="shared" si="1"/>
        <v>2.2057541412380123E-2</v>
      </c>
      <c r="H31" s="43">
        <f t="shared" si="2"/>
        <v>3542</v>
      </c>
      <c r="I31" s="80">
        <f t="shared" si="3"/>
        <v>6.6431474489901179E-3</v>
      </c>
      <c r="J31" s="64">
        <f t="shared" si="4"/>
        <v>182</v>
      </c>
      <c r="L31" s="1"/>
      <c r="M31" s="7"/>
    </row>
    <row r="32" spans="1:22">
      <c r="A32" s="87">
        <v>32</v>
      </c>
      <c r="B32" s="86" t="s">
        <v>32</v>
      </c>
      <c r="C32" s="43">
        <v>49624</v>
      </c>
      <c r="D32" s="43">
        <v>53496</v>
      </c>
      <c r="E32" s="43">
        <v>53494</v>
      </c>
      <c r="F32" s="79">
        <f t="shared" si="0"/>
        <v>4.1088552459222147E-3</v>
      </c>
      <c r="G32" s="79">
        <f t="shared" si="1"/>
        <v>7.7986458165403838E-2</v>
      </c>
      <c r="H32" s="43">
        <f t="shared" si="2"/>
        <v>3870</v>
      </c>
      <c r="I32" s="80">
        <f t="shared" si="3"/>
        <v>7.2583231585521615E-3</v>
      </c>
      <c r="J32" s="64">
        <f t="shared" si="4"/>
        <v>-2</v>
      </c>
      <c r="L32" s="1"/>
      <c r="M32" s="7"/>
    </row>
    <row r="33" spans="1:23">
      <c r="A33" s="87">
        <v>33</v>
      </c>
      <c r="B33" s="86" t="s">
        <v>33</v>
      </c>
      <c r="C33" s="43">
        <v>142130</v>
      </c>
      <c r="D33" s="43">
        <v>169308</v>
      </c>
      <c r="E33" s="43">
        <v>165641</v>
      </c>
      <c r="F33" s="79">
        <f t="shared" si="0"/>
        <v>1.2722826705608134E-2</v>
      </c>
      <c r="G33" s="79">
        <f t="shared" si="1"/>
        <v>0.16541898262154367</v>
      </c>
      <c r="H33" s="43">
        <f t="shared" si="2"/>
        <v>23511</v>
      </c>
      <c r="I33" s="80">
        <f t="shared" si="3"/>
        <v>4.4095719839979293E-2</v>
      </c>
      <c r="J33" s="64">
        <f t="shared" si="4"/>
        <v>-3667</v>
      </c>
      <c r="L33" s="1"/>
      <c r="M33" s="7"/>
    </row>
    <row r="34" spans="1:23">
      <c r="A34" s="87">
        <v>35</v>
      </c>
      <c r="B34" s="86" t="s">
        <v>34</v>
      </c>
      <c r="C34" s="64">
        <v>106602</v>
      </c>
      <c r="D34" s="64">
        <v>90943</v>
      </c>
      <c r="E34" s="43">
        <v>91482</v>
      </c>
      <c r="F34" s="79">
        <f t="shared" ref="F34:F65" si="5">E34/$E$90</f>
        <v>7.0267001085627546E-3</v>
      </c>
      <c r="G34" s="79">
        <f t="shared" si="1"/>
        <v>-0.14183598806776609</v>
      </c>
      <c r="H34" s="43">
        <f t="shared" si="2"/>
        <v>-15120</v>
      </c>
      <c r="I34" s="80">
        <f t="shared" si="3"/>
        <v>-2.8358099782250304E-2</v>
      </c>
      <c r="J34" s="64">
        <f t="shared" si="4"/>
        <v>539</v>
      </c>
      <c r="L34" s="1"/>
      <c r="M34" s="7"/>
    </row>
    <row r="35" spans="1:23">
      <c r="A35" s="87">
        <v>36</v>
      </c>
      <c r="B35" s="86" t="s">
        <v>35</v>
      </c>
      <c r="C35" s="64">
        <v>13981</v>
      </c>
      <c r="D35" s="64">
        <v>15757</v>
      </c>
      <c r="E35" s="43">
        <v>16277</v>
      </c>
      <c r="F35" s="79">
        <f t="shared" si="5"/>
        <v>1.2502306209645172E-3</v>
      </c>
      <c r="G35" s="79">
        <f t="shared" si="1"/>
        <v>0.16422287390029325</v>
      </c>
      <c r="H35" s="43">
        <f t="shared" si="2"/>
        <v>2296</v>
      </c>
      <c r="I35" s="80">
        <f t="shared" si="3"/>
        <v>4.306229966934306E-3</v>
      </c>
      <c r="J35" s="64">
        <f t="shared" si="4"/>
        <v>520</v>
      </c>
    </row>
    <row r="36" spans="1:23">
      <c r="A36" s="87">
        <v>37</v>
      </c>
      <c r="B36" s="86" t="s">
        <v>36</v>
      </c>
      <c r="C36" s="64">
        <v>5956</v>
      </c>
      <c r="D36" s="64">
        <v>10229</v>
      </c>
      <c r="E36" s="43">
        <v>10081</v>
      </c>
      <c r="F36" s="79">
        <f t="shared" si="5"/>
        <v>7.7431804939136803E-4</v>
      </c>
      <c r="G36" s="79">
        <f t="shared" si="1"/>
        <v>0.69257891202149091</v>
      </c>
      <c r="H36" s="43">
        <f t="shared" si="2"/>
        <v>4125</v>
      </c>
      <c r="I36" s="80">
        <f t="shared" si="3"/>
        <v>7.7365847620226528E-3</v>
      </c>
      <c r="J36" s="64">
        <f t="shared" si="4"/>
        <v>-148</v>
      </c>
    </row>
    <row r="37" spans="1:23">
      <c r="A37" s="87">
        <v>38</v>
      </c>
      <c r="B37" s="86" t="s">
        <v>37</v>
      </c>
      <c r="C37" s="64">
        <v>60335</v>
      </c>
      <c r="D37" s="64">
        <v>81913</v>
      </c>
      <c r="E37" s="43">
        <v>79892</v>
      </c>
      <c r="F37" s="79">
        <f t="shared" si="5"/>
        <v>6.1364763021501019E-3</v>
      </c>
      <c r="G37" s="79">
        <f t="shared" si="1"/>
        <v>0.32414021712107399</v>
      </c>
      <c r="H37" s="43">
        <f t="shared" si="2"/>
        <v>19557</v>
      </c>
      <c r="I37" s="80">
        <f t="shared" si="3"/>
        <v>3.6679851682636856E-2</v>
      </c>
      <c r="J37" s="64">
        <f t="shared" si="4"/>
        <v>-2021</v>
      </c>
    </row>
    <row r="38" spans="1:23">
      <c r="A38" s="87">
        <v>39</v>
      </c>
      <c r="B38" s="86" t="s">
        <v>38</v>
      </c>
      <c r="C38" s="64">
        <v>1794</v>
      </c>
      <c r="D38" s="64">
        <v>1768</v>
      </c>
      <c r="E38" s="43">
        <v>1885</v>
      </c>
      <c r="F38" s="79">
        <f t="shared" si="5"/>
        <v>1.447861842181062E-4</v>
      </c>
      <c r="G38" s="79">
        <f t="shared" si="1"/>
        <v>5.0724637681159424E-2</v>
      </c>
      <c r="H38" s="43">
        <f t="shared" si="2"/>
        <v>91</v>
      </c>
      <c r="I38" s="80">
        <f t="shared" si="3"/>
        <v>1.7067374868946943E-4</v>
      </c>
      <c r="J38" s="64">
        <f t="shared" si="4"/>
        <v>117</v>
      </c>
    </row>
    <row r="39" spans="1:23" s="19" customFormat="1">
      <c r="A39" s="87">
        <v>41</v>
      </c>
      <c r="B39" s="86" t="s">
        <v>39</v>
      </c>
      <c r="C39" s="64">
        <v>1028146</v>
      </c>
      <c r="D39" s="64">
        <v>1078616</v>
      </c>
      <c r="E39" s="43">
        <v>1063696</v>
      </c>
      <c r="F39" s="79">
        <f t="shared" si="5"/>
        <v>8.1702114062632739E-2</v>
      </c>
      <c r="G39" s="79">
        <f t="shared" si="1"/>
        <v>3.4576801349224723E-2</v>
      </c>
      <c r="H39" s="43">
        <f t="shared" si="2"/>
        <v>35550</v>
      </c>
      <c r="I39" s="80">
        <f t="shared" si="3"/>
        <v>6.6675294130886131E-2</v>
      </c>
      <c r="J39" s="64">
        <f t="shared" si="4"/>
        <v>-14920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>
      <c r="A40" s="87">
        <v>42</v>
      </c>
      <c r="B40" s="86" t="s">
        <v>40</v>
      </c>
      <c r="C40" s="64">
        <v>293986</v>
      </c>
      <c r="D40" s="64">
        <v>302349</v>
      </c>
      <c r="E40" s="43">
        <v>291745</v>
      </c>
      <c r="F40" s="79">
        <f t="shared" si="5"/>
        <v>2.240883040568244E-2</v>
      </c>
      <c r="G40" s="79">
        <f t="shared" si="1"/>
        <v>-7.6228119706380579E-3</v>
      </c>
      <c r="H40" s="43">
        <f t="shared" si="2"/>
        <v>-2241</v>
      </c>
      <c r="I40" s="80">
        <f t="shared" si="3"/>
        <v>-4.2030755034406699E-3</v>
      </c>
      <c r="J40" s="64">
        <f t="shared" si="4"/>
        <v>-10604</v>
      </c>
    </row>
    <row r="41" spans="1:23">
      <c r="A41" s="87">
        <v>43</v>
      </c>
      <c r="B41" s="86" t="s">
        <v>41</v>
      </c>
      <c r="C41" s="64">
        <v>408558</v>
      </c>
      <c r="D41" s="64">
        <v>329296</v>
      </c>
      <c r="E41" s="43">
        <v>324945</v>
      </c>
      <c r="F41" s="79">
        <f t="shared" si="5"/>
        <v>2.4958910679444311E-2</v>
      </c>
      <c r="G41" s="79">
        <f t="shared" si="1"/>
        <v>-0.2046539291850851</v>
      </c>
      <c r="H41" s="43">
        <f t="shared" si="2"/>
        <v>-83613</v>
      </c>
      <c r="I41" s="80">
        <f t="shared" si="3"/>
        <v>-0.15681916647442426</v>
      </c>
      <c r="J41" s="64">
        <f t="shared" si="4"/>
        <v>-4351</v>
      </c>
    </row>
    <row r="42" spans="1:23" s="19" customFormat="1">
      <c r="A42" s="87">
        <v>45</v>
      </c>
      <c r="B42" s="86" t="s">
        <v>42</v>
      </c>
      <c r="C42" s="64">
        <v>160188</v>
      </c>
      <c r="D42" s="64">
        <v>176387</v>
      </c>
      <c r="E42" s="43">
        <v>176853</v>
      </c>
      <c r="F42" s="79">
        <f t="shared" si="5"/>
        <v>1.3584016465530365E-2</v>
      </c>
      <c r="G42" s="79">
        <f t="shared" si="1"/>
        <v>0.10403401003820512</v>
      </c>
      <c r="H42" s="43">
        <f t="shared" si="2"/>
        <v>16665</v>
      </c>
      <c r="I42" s="80">
        <f t="shared" si="3"/>
        <v>3.1255802438571519E-2</v>
      </c>
      <c r="J42" s="64">
        <f t="shared" si="4"/>
        <v>466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23" s="19" customFormat="1">
      <c r="A43" s="87">
        <v>46</v>
      </c>
      <c r="B43" s="86" t="s">
        <v>43</v>
      </c>
      <c r="C43" s="64">
        <v>562558</v>
      </c>
      <c r="D43" s="64">
        <v>622488</v>
      </c>
      <c r="E43" s="43">
        <v>622499</v>
      </c>
      <c r="F43" s="79">
        <f t="shared" si="5"/>
        <v>4.7813928323388273E-2</v>
      </c>
      <c r="G43" s="79">
        <f t="shared" si="1"/>
        <v>0.10655079120730662</v>
      </c>
      <c r="H43" s="43">
        <f t="shared" si="2"/>
        <v>59941</v>
      </c>
      <c r="I43" s="80">
        <f t="shared" si="3"/>
        <v>0.11242148538676359</v>
      </c>
      <c r="J43" s="64">
        <f t="shared" si="4"/>
        <v>11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s="19" customFormat="1">
      <c r="A44" s="87">
        <v>47</v>
      </c>
      <c r="B44" s="86" t="s">
        <v>44</v>
      </c>
      <c r="C44" s="64">
        <v>1170474</v>
      </c>
      <c r="D44" s="64">
        <v>1231739</v>
      </c>
      <c r="E44" s="43">
        <v>1229525</v>
      </c>
      <c r="F44" s="79">
        <f t="shared" si="5"/>
        <v>9.443938098183928E-2</v>
      </c>
      <c r="G44" s="79">
        <f t="shared" si="1"/>
        <v>5.0450501249920975E-2</v>
      </c>
      <c r="H44" s="43">
        <f t="shared" si="2"/>
        <v>59051</v>
      </c>
      <c r="I44" s="80">
        <f t="shared" si="3"/>
        <v>0.11075225861386659</v>
      </c>
      <c r="J44" s="64">
        <f t="shared" si="4"/>
        <v>-2214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3">
      <c r="A45" s="87">
        <v>49</v>
      </c>
      <c r="B45" s="86" t="s">
        <v>45</v>
      </c>
      <c r="C45" s="64">
        <v>599818</v>
      </c>
      <c r="D45" s="64">
        <v>570536</v>
      </c>
      <c r="E45" s="43">
        <v>567022</v>
      </c>
      <c r="F45" s="79">
        <f t="shared" si="5"/>
        <v>4.3552759547861551E-2</v>
      </c>
      <c r="G45" s="79">
        <f t="shared" si="1"/>
        <v>-5.4676585230853357E-2</v>
      </c>
      <c r="H45" s="43">
        <f t="shared" si="2"/>
        <v>-32796</v>
      </c>
      <c r="I45" s="80">
        <f t="shared" si="3"/>
        <v>-6.1510068813404831E-2</v>
      </c>
      <c r="J45" s="64">
        <f t="shared" si="4"/>
        <v>-3514</v>
      </c>
    </row>
    <row r="46" spans="1:23">
      <c r="A46" s="87">
        <v>50</v>
      </c>
      <c r="B46" s="86" t="s">
        <v>46</v>
      </c>
      <c r="C46" s="64">
        <v>27235</v>
      </c>
      <c r="D46" s="64">
        <v>15460</v>
      </c>
      <c r="E46" s="43">
        <v>15377</v>
      </c>
      <c r="F46" s="79">
        <f t="shared" si="5"/>
        <v>1.1811019388444665E-3</v>
      </c>
      <c r="G46" s="79">
        <f t="shared" si="1"/>
        <v>-0.43539563062236092</v>
      </c>
      <c r="H46" s="43">
        <f t="shared" si="2"/>
        <v>-11858</v>
      </c>
      <c r="I46" s="80">
        <f t="shared" si="3"/>
        <v>-2.2240102329227785E-2</v>
      </c>
      <c r="J46" s="64">
        <f t="shared" si="4"/>
        <v>-83</v>
      </c>
    </row>
    <row r="47" spans="1:23">
      <c r="A47" s="87">
        <v>51</v>
      </c>
      <c r="B47" s="86" t="s">
        <v>47</v>
      </c>
      <c r="C47" s="64">
        <v>19798</v>
      </c>
      <c r="D47" s="64">
        <v>22817</v>
      </c>
      <c r="E47" s="43">
        <v>22966</v>
      </c>
      <c r="F47" s="79">
        <f t="shared" si="5"/>
        <v>1.7640103484100941E-3</v>
      </c>
      <c r="G47" s="79">
        <f t="shared" si="1"/>
        <v>0.16001616324881301</v>
      </c>
      <c r="H47" s="43">
        <f t="shared" si="2"/>
        <v>3168</v>
      </c>
      <c r="I47" s="80">
        <f t="shared" si="3"/>
        <v>5.9416970972333977E-3</v>
      </c>
      <c r="J47" s="64">
        <f t="shared" si="4"/>
        <v>149</v>
      </c>
    </row>
    <row r="48" spans="1:23">
      <c r="A48" s="87">
        <v>52</v>
      </c>
      <c r="B48" s="86" t="s">
        <v>48</v>
      </c>
      <c r="C48" s="64">
        <v>215175</v>
      </c>
      <c r="D48" s="64">
        <v>228998</v>
      </c>
      <c r="E48" s="43">
        <v>226788</v>
      </c>
      <c r="F48" s="79">
        <f t="shared" si="5"/>
        <v>1.7419506178491178E-2</v>
      </c>
      <c r="G48" s="79">
        <f t="shared" si="1"/>
        <v>5.3970024398745209E-2</v>
      </c>
      <c r="H48" s="43">
        <f t="shared" si="2"/>
        <v>11613</v>
      </c>
      <c r="I48" s="80">
        <f t="shared" si="3"/>
        <v>2.1780596082756138E-2</v>
      </c>
      <c r="J48" s="64">
        <f t="shared" si="4"/>
        <v>-2210</v>
      </c>
    </row>
    <row r="49" spans="1:23">
      <c r="A49" s="87">
        <v>53</v>
      </c>
      <c r="B49" s="86" t="s">
        <v>49</v>
      </c>
      <c r="C49" s="64">
        <v>25606</v>
      </c>
      <c r="D49" s="64">
        <v>28651</v>
      </c>
      <c r="E49" s="43">
        <v>28528</v>
      </c>
      <c r="F49" s="79">
        <f t="shared" si="5"/>
        <v>2.1912256039120074E-3</v>
      </c>
      <c r="G49" s="79">
        <f t="shared" si="1"/>
        <v>0.11411387955947824</v>
      </c>
      <c r="H49" s="43">
        <f t="shared" si="2"/>
        <v>2922</v>
      </c>
      <c r="I49" s="80">
        <f t="shared" si="3"/>
        <v>5.480315315061865E-3</v>
      </c>
      <c r="J49" s="64">
        <f t="shared" si="4"/>
        <v>-123</v>
      </c>
    </row>
    <row r="50" spans="1:23" s="19" customFormat="1">
      <c r="A50" s="87">
        <v>55</v>
      </c>
      <c r="B50" s="86" t="s">
        <v>50</v>
      </c>
      <c r="C50" s="64">
        <v>197734</v>
      </c>
      <c r="D50" s="64">
        <v>211121</v>
      </c>
      <c r="E50" s="43">
        <v>213653</v>
      </c>
      <c r="F50" s="79">
        <f t="shared" si="5"/>
        <v>1.6410611467772437E-2</v>
      </c>
      <c r="G50" s="79">
        <f t="shared" si="1"/>
        <v>8.0507145963769511E-2</v>
      </c>
      <c r="H50" s="43">
        <f t="shared" si="2"/>
        <v>15919</v>
      </c>
      <c r="I50" s="80">
        <f t="shared" si="3"/>
        <v>2.9856652806457846E-2</v>
      </c>
      <c r="J50" s="64">
        <f t="shared" si="4"/>
        <v>2532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19" customFormat="1">
      <c r="A51" s="87">
        <v>56</v>
      </c>
      <c r="B51" s="86" t="s">
        <v>51</v>
      </c>
      <c r="C51" s="64">
        <v>496150</v>
      </c>
      <c r="D51" s="64">
        <v>563969</v>
      </c>
      <c r="E51" s="43">
        <v>561309</v>
      </c>
      <c r="F51" s="79">
        <f t="shared" si="5"/>
        <v>4.3113946035692831E-2</v>
      </c>
      <c r="G51" s="79">
        <f t="shared" si="1"/>
        <v>0.13132923511034969</v>
      </c>
      <c r="H51" s="43">
        <f t="shared" si="2"/>
        <v>65159</v>
      </c>
      <c r="I51" s="80">
        <f t="shared" si="3"/>
        <v>0.12220803066875977</v>
      </c>
      <c r="J51" s="64">
        <f t="shared" si="4"/>
        <v>-2660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>
      <c r="A52" s="87">
        <v>58</v>
      </c>
      <c r="B52" s="86" t="s">
        <v>52</v>
      </c>
      <c r="C52" s="64">
        <v>16560</v>
      </c>
      <c r="D52" s="64">
        <v>18434</v>
      </c>
      <c r="E52" s="43">
        <v>18365</v>
      </c>
      <c r="F52" s="79">
        <f t="shared" si="5"/>
        <v>1.4106091634830348E-3</v>
      </c>
      <c r="G52" s="79">
        <f t="shared" si="1"/>
        <v>0.1089975845410628</v>
      </c>
      <c r="H52" s="43">
        <f t="shared" si="2"/>
        <v>1805</v>
      </c>
      <c r="I52" s="80">
        <f t="shared" si="3"/>
        <v>3.3853419382911245E-3</v>
      </c>
      <c r="J52" s="64">
        <f t="shared" si="4"/>
        <v>-69</v>
      </c>
    </row>
    <row r="53" spans="1:23">
      <c r="A53" s="87">
        <v>59</v>
      </c>
      <c r="B53" s="86" t="s">
        <v>53</v>
      </c>
      <c r="C53" s="64">
        <v>26310</v>
      </c>
      <c r="D53" s="64">
        <v>27745</v>
      </c>
      <c r="E53" s="43">
        <v>27768</v>
      </c>
      <c r="F53" s="79">
        <f t="shared" si="5"/>
        <v>2.1328502723439646E-3</v>
      </c>
      <c r="G53" s="79">
        <f t="shared" si="1"/>
        <v>5.5416191562143668E-2</v>
      </c>
      <c r="H53" s="43">
        <f t="shared" si="2"/>
        <v>1458</v>
      </c>
      <c r="I53" s="80">
        <f t="shared" si="3"/>
        <v>2.7345310504312795E-3</v>
      </c>
      <c r="J53" s="64">
        <f t="shared" si="4"/>
        <v>23</v>
      </c>
    </row>
    <row r="54" spans="1:23">
      <c r="A54" s="87">
        <v>60</v>
      </c>
      <c r="B54" s="86" t="s">
        <v>54</v>
      </c>
      <c r="C54" s="64">
        <v>8733</v>
      </c>
      <c r="D54" s="64">
        <v>9256</v>
      </c>
      <c r="E54" s="43">
        <v>9202</v>
      </c>
      <c r="F54" s="79">
        <f t="shared" si="5"/>
        <v>7.0680236985411855E-4</v>
      </c>
      <c r="G54" s="79">
        <f t="shared" si="1"/>
        <v>5.3704339860300009E-2</v>
      </c>
      <c r="H54" s="43">
        <f t="shared" si="2"/>
        <v>469</v>
      </c>
      <c r="I54" s="80">
        <f t="shared" si="3"/>
        <v>8.7962624324572705E-4</v>
      </c>
      <c r="J54" s="64">
        <f t="shared" si="4"/>
        <v>-54</v>
      </c>
    </row>
    <row r="55" spans="1:23">
      <c r="A55" s="87">
        <v>61</v>
      </c>
      <c r="B55" s="86" t="s">
        <v>55</v>
      </c>
      <c r="C55" s="64">
        <v>21487</v>
      </c>
      <c r="D55" s="64">
        <v>20682</v>
      </c>
      <c r="E55" s="43">
        <v>20977</v>
      </c>
      <c r="F55" s="79">
        <f t="shared" si="5"/>
        <v>1.6112359609247819E-3</v>
      </c>
      <c r="G55" s="79">
        <f t="shared" si="1"/>
        <v>-2.3735281798296645E-2</v>
      </c>
      <c r="H55" s="43">
        <f t="shared" si="2"/>
        <v>-510</v>
      </c>
      <c r="I55" s="80">
        <f t="shared" si="3"/>
        <v>-9.565232069409825E-4</v>
      </c>
      <c r="J55" s="64">
        <f t="shared" si="4"/>
        <v>295</v>
      </c>
    </row>
    <row r="56" spans="1:23">
      <c r="A56" s="87">
        <v>62</v>
      </c>
      <c r="B56" s="86" t="s">
        <v>56</v>
      </c>
      <c r="C56" s="64">
        <v>53215</v>
      </c>
      <c r="D56" s="64">
        <v>60460</v>
      </c>
      <c r="E56" s="43">
        <v>60729</v>
      </c>
      <c r="F56" s="79">
        <f t="shared" si="5"/>
        <v>4.6645730405206216E-3</v>
      </c>
      <c r="G56" s="79">
        <f t="shared" si="1"/>
        <v>0.14120078925115098</v>
      </c>
      <c r="H56" s="43">
        <f t="shared" si="2"/>
        <v>7514</v>
      </c>
      <c r="I56" s="80">
        <f t="shared" si="3"/>
        <v>1.4092775248930475E-2</v>
      </c>
      <c r="J56" s="64">
        <f t="shared" si="4"/>
        <v>269</v>
      </c>
    </row>
    <row r="57" spans="1:23">
      <c r="A57" s="87">
        <v>63</v>
      </c>
      <c r="B57" s="86" t="s">
        <v>57</v>
      </c>
      <c r="C57" s="64">
        <v>55307</v>
      </c>
      <c r="D57" s="64">
        <v>57410</v>
      </c>
      <c r="E57" s="43">
        <v>58849</v>
      </c>
      <c r="F57" s="79">
        <f t="shared" si="5"/>
        <v>4.5201709045365156E-3</v>
      </c>
      <c r="G57" s="79">
        <f t="shared" si="1"/>
        <v>6.4042526262498414E-2</v>
      </c>
      <c r="H57" s="43">
        <f t="shared" si="2"/>
        <v>3542</v>
      </c>
      <c r="I57" s="80">
        <f t="shared" si="3"/>
        <v>6.6431474489901179E-3</v>
      </c>
      <c r="J57" s="64">
        <f t="shared" si="4"/>
        <v>1439</v>
      </c>
    </row>
    <row r="58" spans="1:23">
      <c r="A58" s="87">
        <v>64</v>
      </c>
      <c r="B58" s="86" t="s">
        <v>58</v>
      </c>
      <c r="C58" s="64">
        <v>97637</v>
      </c>
      <c r="D58" s="64">
        <v>97190</v>
      </c>
      <c r="E58" s="43">
        <v>97169</v>
      </c>
      <c r="F58" s="79">
        <f t="shared" si="5"/>
        <v>7.4635165699146752E-3</v>
      </c>
      <c r="G58" s="79">
        <f t="shared" si="1"/>
        <v>-4.7932648483669099E-3</v>
      </c>
      <c r="H58" s="43">
        <f t="shared" si="2"/>
        <v>-468</v>
      </c>
      <c r="I58" s="80">
        <f t="shared" si="3"/>
        <v>-8.7775070754584283E-4</v>
      </c>
      <c r="J58" s="64">
        <f t="shared" si="4"/>
        <v>-21</v>
      </c>
    </row>
    <row r="59" spans="1:23">
      <c r="A59" s="87">
        <v>65</v>
      </c>
      <c r="B59" s="86" t="s">
        <v>59</v>
      </c>
      <c r="C59" s="64">
        <v>25797</v>
      </c>
      <c r="D59" s="64">
        <v>25760</v>
      </c>
      <c r="E59" s="43">
        <v>25630</v>
      </c>
      <c r="F59" s="79">
        <f t="shared" si="5"/>
        <v>1.9686312474854442E-3</v>
      </c>
      <c r="G59" s="79">
        <f t="shared" si="1"/>
        <v>-6.4736209636779467E-3</v>
      </c>
      <c r="H59" s="43">
        <f t="shared" si="2"/>
        <v>-167</v>
      </c>
      <c r="I59" s="80">
        <f t="shared" si="3"/>
        <v>-3.1321446188067468E-4</v>
      </c>
      <c r="J59" s="64">
        <f t="shared" si="4"/>
        <v>-130</v>
      </c>
    </row>
    <row r="60" spans="1:23">
      <c r="A60" s="87">
        <v>66</v>
      </c>
      <c r="B60" s="86" t="s">
        <v>60</v>
      </c>
      <c r="C60" s="64">
        <v>42572</v>
      </c>
      <c r="D60" s="64">
        <v>44972</v>
      </c>
      <c r="E60" s="43">
        <v>45316</v>
      </c>
      <c r="F60" s="79">
        <f t="shared" si="5"/>
        <v>3.4807059543913534E-3</v>
      </c>
      <c r="G60" s="79">
        <f t="shared" si="1"/>
        <v>6.4455510664286383E-2</v>
      </c>
      <c r="H60" s="43">
        <f t="shared" si="2"/>
        <v>2744</v>
      </c>
      <c r="I60" s="80">
        <f t="shared" si="3"/>
        <v>5.1464699604824625E-3</v>
      </c>
      <c r="J60" s="64">
        <f t="shared" si="4"/>
        <v>344</v>
      </c>
    </row>
    <row r="61" spans="1:23">
      <c r="A61" s="87">
        <v>68</v>
      </c>
      <c r="B61" s="86" t="s">
        <v>61</v>
      </c>
      <c r="C61" s="64">
        <v>36252</v>
      </c>
      <c r="D61" s="64">
        <v>87350</v>
      </c>
      <c r="E61" s="43">
        <v>88436</v>
      </c>
      <c r="F61" s="79">
        <f t="shared" si="5"/>
        <v>6.7927379244097832E-3</v>
      </c>
      <c r="G61" s="79">
        <f t="shared" si="1"/>
        <v>1.4394792011475228</v>
      </c>
      <c r="H61" s="43">
        <f t="shared" si="2"/>
        <v>52184</v>
      </c>
      <c r="I61" s="80">
        <f t="shared" si="3"/>
        <v>9.7872954962761244E-2</v>
      </c>
      <c r="J61" s="64">
        <f t="shared" si="4"/>
        <v>1086</v>
      </c>
    </row>
    <row r="62" spans="1:23">
      <c r="A62" s="87">
        <v>69</v>
      </c>
      <c r="B62" s="86" t="s">
        <v>62</v>
      </c>
      <c r="C62" s="64">
        <v>129429</v>
      </c>
      <c r="D62" s="64">
        <v>135000</v>
      </c>
      <c r="E62" s="43">
        <v>136396</v>
      </c>
      <c r="F62" s="79">
        <f t="shared" si="5"/>
        <v>1.0476528584940486E-2</v>
      </c>
      <c r="G62" s="79">
        <f t="shared" si="1"/>
        <v>5.3828740081434609E-2</v>
      </c>
      <c r="H62" s="43">
        <f t="shared" si="2"/>
        <v>6967</v>
      </c>
      <c r="I62" s="80">
        <f t="shared" si="3"/>
        <v>1.3066857221093775E-2</v>
      </c>
      <c r="J62" s="64">
        <f t="shared" si="4"/>
        <v>1396</v>
      </c>
    </row>
    <row r="63" spans="1:23">
      <c r="A63" s="87">
        <v>70</v>
      </c>
      <c r="B63" s="86" t="s">
        <v>63</v>
      </c>
      <c r="C63" s="64">
        <v>224525</v>
      </c>
      <c r="D63" s="64">
        <v>221821</v>
      </c>
      <c r="E63" s="43">
        <v>217681</v>
      </c>
      <c r="F63" s="79">
        <f t="shared" si="5"/>
        <v>1.6720000725083065E-2</v>
      </c>
      <c r="G63" s="79">
        <f t="shared" si="1"/>
        <v>-3.048212893887095E-2</v>
      </c>
      <c r="H63" s="43">
        <f t="shared" si="2"/>
        <v>-6844</v>
      </c>
      <c r="I63" s="80">
        <f t="shared" si="3"/>
        <v>-1.2836166330008008E-2</v>
      </c>
      <c r="J63" s="64">
        <f t="shared" si="4"/>
        <v>-4140</v>
      </c>
    </row>
    <row r="64" spans="1:23">
      <c r="A64" s="87">
        <v>71</v>
      </c>
      <c r="B64" s="86" t="s">
        <v>64</v>
      </c>
      <c r="C64" s="64">
        <v>124553</v>
      </c>
      <c r="D64" s="64">
        <v>134073</v>
      </c>
      <c r="E64" s="43">
        <v>133895</v>
      </c>
      <c r="F64" s="79">
        <f t="shared" si="5"/>
        <v>1.0284427658293545E-2</v>
      </c>
      <c r="G64" s="79">
        <f t="shared" si="1"/>
        <v>7.5004215073101413E-2</v>
      </c>
      <c r="H64" s="43">
        <f t="shared" si="2"/>
        <v>9342</v>
      </c>
      <c r="I64" s="80">
        <f t="shared" si="3"/>
        <v>1.7521254508318939E-2</v>
      </c>
      <c r="J64" s="64">
        <f t="shared" si="4"/>
        <v>-178</v>
      </c>
    </row>
    <row r="65" spans="1:23">
      <c r="A65" s="87">
        <v>72</v>
      </c>
      <c r="B65" s="86" t="s">
        <v>65</v>
      </c>
      <c r="C65" s="64">
        <v>11100</v>
      </c>
      <c r="D65" s="64">
        <v>10669</v>
      </c>
      <c r="E65" s="43">
        <v>10770</v>
      </c>
      <c r="F65" s="79">
        <f t="shared" si="5"/>
        <v>8.272398960366069E-4</v>
      </c>
      <c r="G65" s="79">
        <f t="shared" si="1"/>
        <v>-2.9729729729729731E-2</v>
      </c>
      <c r="H65" s="43">
        <f t="shared" si="2"/>
        <v>-330</v>
      </c>
      <c r="I65" s="80">
        <f t="shared" si="3"/>
        <v>-6.1892678096181226E-4</v>
      </c>
      <c r="J65" s="64">
        <f t="shared" si="4"/>
        <v>101</v>
      </c>
    </row>
    <row r="66" spans="1:23">
      <c r="A66" s="87">
        <v>73</v>
      </c>
      <c r="B66" s="86" t="s">
        <v>66</v>
      </c>
      <c r="C66" s="64">
        <v>53941</v>
      </c>
      <c r="D66" s="64">
        <v>56045</v>
      </c>
      <c r="E66" s="43">
        <v>58623</v>
      </c>
      <c r="F66" s="79">
        <f t="shared" ref="F66:F90" si="6">E66/$E$90</f>
        <v>4.5028119243597032E-3</v>
      </c>
      <c r="G66" s="79">
        <f t="shared" si="1"/>
        <v>8.6798539144620976E-2</v>
      </c>
      <c r="H66" s="43">
        <f t="shared" si="2"/>
        <v>4682</v>
      </c>
      <c r="I66" s="80">
        <f t="shared" si="3"/>
        <v>8.7812581468581959E-3</v>
      </c>
      <c r="J66" s="64">
        <f t="shared" si="4"/>
        <v>2578</v>
      </c>
    </row>
    <row r="67" spans="1:23">
      <c r="A67" s="87">
        <v>74</v>
      </c>
      <c r="B67" s="86" t="s">
        <v>67</v>
      </c>
      <c r="C67" s="64">
        <v>20358</v>
      </c>
      <c r="D67" s="64">
        <v>25289</v>
      </c>
      <c r="E67" s="43">
        <v>25442</v>
      </c>
      <c r="F67" s="79">
        <f t="shared" si="6"/>
        <v>1.9541910338870335E-3</v>
      </c>
      <c r="G67" s="79">
        <f t="shared" ref="G67:G90" si="7">(E67-C67)/C67</f>
        <v>0.24972983593673248</v>
      </c>
      <c r="H67" s="43">
        <f t="shared" ref="H67:H90" si="8">E67-C67</f>
        <v>5084</v>
      </c>
      <c r="I67" s="80">
        <f t="shared" ref="I67:I90" si="9">H67/$H$90</f>
        <v>9.5352234982116774E-3</v>
      </c>
      <c r="J67" s="64">
        <f t="shared" ref="J67:J90" si="10">E67-D67</f>
        <v>153</v>
      </c>
    </row>
    <row r="68" spans="1:23">
      <c r="A68" s="87">
        <v>75</v>
      </c>
      <c r="B68" s="86" t="s">
        <v>68</v>
      </c>
      <c r="C68" s="64">
        <v>5726</v>
      </c>
      <c r="D68" s="64">
        <v>6174</v>
      </c>
      <c r="E68" s="43">
        <v>6210</v>
      </c>
      <c r="F68" s="79">
        <f t="shared" si="6"/>
        <v>4.7698790662834993E-4</v>
      </c>
      <c r="G68" s="79">
        <f t="shared" si="7"/>
        <v>8.452672022354174E-2</v>
      </c>
      <c r="H68" s="43">
        <f t="shared" si="8"/>
        <v>484</v>
      </c>
      <c r="I68" s="80">
        <f t="shared" si="9"/>
        <v>9.0775927874399128E-4</v>
      </c>
      <c r="J68" s="64">
        <f t="shared" si="10"/>
        <v>36</v>
      </c>
    </row>
    <row r="69" spans="1:23">
      <c r="A69" s="87">
        <v>77</v>
      </c>
      <c r="B69" s="86" t="s">
        <v>69</v>
      </c>
      <c r="C69" s="64">
        <v>29847</v>
      </c>
      <c r="D69" s="64">
        <v>32711</v>
      </c>
      <c r="E69" s="43">
        <v>29206</v>
      </c>
      <c r="F69" s="79">
        <f t="shared" si="6"/>
        <v>2.2433025444424455E-3</v>
      </c>
      <c r="G69" s="79">
        <f t="shared" si="7"/>
        <v>-2.1476195262505444E-2</v>
      </c>
      <c r="H69" s="43">
        <f t="shared" si="8"/>
        <v>-641</v>
      </c>
      <c r="I69" s="80">
        <f t="shared" si="9"/>
        <v>-1.2022183836258231E-3</v>
      </c>
      <c r="J69" s="64">
        <f t="shared" si="10"/>
        <v>-3505</v>
      </c>
    </row>
    <row r="70" spans="1:23">
      <c r="A70" s="87">
        <v>78</v>
      </c>
      <c r="B70" s="86" t="s">
        <v>70</v>
      </c>
      <c r="C70" s="64">
        <v>20172</v>
      </c>
      <c r="D70" s="64">
        <v>34208</v>
      </c>
      <c r="E70" s="43">
        <v>34818</v>
      </c>
      <c r="F70" s="79">
        <f t="shared" si="6"/>
        <v>2.6743582822843621E-3</v>
      </c>
      <c r="G70" s="79">
        <f t="shared" si="7"/>
        <v>0.72605591909577627</v>
      </c>
      <c r="H70" s="43">
        <f t="shared" si="8"/>
        <v>14646</v>
      </c>
      <c r="I70" s="80">
        <f t="shared" si="9"/>
        <v>2.7469095860505156E-2</v>
      </c>
      <c r="J70" s="64">
        <f t="shared" si="10"/>
        <v>610</v>
      </c>
    </row>
    <row r="71" spans="1:23">
      <c r="A71" s="87">
        <v>79</v>
      </c>
      <c r="B71" s="86" t="s">
        <v>71</v>
      </c>
      <c r="C71" s="64">
        <v>45921</v>
      </c>
      <c r="D71" s="64">
        <v>47605</v>
      </c>
      <c r="E71" s="43">
        <v>48014</v>
      </c>
      <c r="F71" s="79">
        <f t="shared" si="6"/>
        <v>3.6879383814579056E-3</v>
      </c>
      <c r="G71" s="79">
        <f t="shared" si="7"/>
        <v>4.5578275734413448E-2</v>
      </c>
      <c r="H71" s="43">
        <f t="shared" si="8"/>
        <v>2093</v>
      </c>
      <c r="I71" s="80">
        <f t="shared" si="9"/>
        <v>3.9254962198577966E-3</v>
      </c>
      <c r="J71" s="64">
        <f t="shared" si="10"/>
        <v>409</v>
      </c>
    </row>
    <row r="72" spans="1:23">
      <c r="A72" s="87">
        <v>80</v>
      </c>
      <c r="B72" s="86" t="s">
        <v>72</v>
      </c>
      <c r="C72" s="64">
        <v>246254</v>
      </c>
      <c r="D72" s="64">
        <v>259924</v>
      </c>
      <c r="E72" s="43">
        <v>264913</v>
      </c>
      <c r="F72" s="79">
        <f t="shared" si="6"/>
        <v>2.0347873962743328E-2</v>
      </c>
      <c r="G72" s="79">
        <f t="shared" si="7"/>
        <v>7.5771358028702065E-2</v>
      </c>
      <c r="H72" s="43">
        <f t="shared" si="8"/>
        <v>18659</v>
      </c>
      <c r="I72" s="80">
        <f t="shared" si="9"/>
        <v>3.4995620624140772E-2</v>
      </c>
      <c r="J72" s="64">
        <f t="shared" si="10"/>
        <v>4989</v>
      </c>
    </row>
    <row r="73" spans="1:23" s="19" customFormat="1">
      <c r="A73" s="87">
        <v>81</v>
      </c>
      <c r="B73" s="86" t="s">
        <v>73</v>
      </c>
      <c r="C73" s="64">
        <v>462361</v>
      </c>
      <c r="D73" s="64">
        <v>614817</v>
      </c>
      <c r="E73" s="43">
        <v>607928</v>
      </c>
      <c r="F73" s="79">
        <f t="shared" si="6"/>
        <v>4.6694734959864655E-2</v>
      </c>
      <c r="G73" s="79">
        <f t="shared" si="7"/>
        <v>0.31483407986400236</v>
      </c>
      <c r="H73" s="43">
        <f t="shared" si="8"/>
        <v>145567</v>
      </c>
      <c r="I73" s="80">
        <f t="shared" si="9"/>
        <v>0.27301610522505493</v>
      </c>
      <c r="J73" s="64">
        <f t="shared" si="10"/>
        <v>-6889</v>
      </c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</row>
    <row r="74" spans="1:23" s="19" customFormat="1">
      <c r="A74" s="87">
        <v>82</v>
      </c>
      <c r="B74" s="86" t="s">
        <v>74</v>
      </c>
      <c r="C74" s="64">
        <v>340613</v>
      </c>
      <c r="D74" s="64">
        <v>390263</v>
      </c>
      <c r="E74" s="43">
        <v>390599</v>
      </c>
      <c r="F74" s="79">
        <f t="shared" si="6"/>
        <v>3.000177123045521E-2</v>
      </c>
      <c r="G74" s="79">
        <f t="shared" si="7"/>
        <v>0.14675305992431292</v>
      </c>
      <c r="H74" s="43">
        <f t="shared" si="8"/>
        <v>49986</v>
      </c>
      <c r="I74" s="80">
        <f t="shared" si="9"/>
        <v>9.3750527494415592E-2</v>
      </c>
      <c r="J74" s="64">
        <f t="shared" si="10"/>
        <v>336</v>
      </c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</row>
    <row r="75" spans="1:23">
      <c r="A75" s="87">
        <v>84</v>
      </c>
      <c r="B75" s="86" t="s">
        <v>75</v>
      </c>
      <c r="C75" s="64">
        <v>9073</v>
      </c>
      <c r="D75" s="64">
        <v>22333</v>
      </c>
      <c r="E75" s="43">
        <v>23418</v>
      </c>
      <c r="F75" s="79">
        <f t="shared" si="6"/>
        <v>1.7987283087637195E-3</v>
      </c>
      <c r="G75" s="79">
        <f t="shared" si="7"/>
        <v>1.5810646974539844</v>
      </c>
      <c r="H75" s="43">
        <f t="shared" si="8"/>
        <v>14345</v>
      </c>
      <c r="I75" s="80">
        <f t="shared" si="9"/>
        <v>2.6904559614839989E-2</v>
      </c>
      <c r="J75" s="64">
        <f t="shared" si="10"/>
        <v>1085</v>
      </c>
    </row>
    <row r="76" spans="1:23">
      <c r="A76" s="87">
        <v>85</v>
      </c>
      <c r="B76" s="86" t="s">
        <v>76</v>
      </c>
      <c r="C76" s="64">
        <v>507957</v>
      </c>
      <c r="D76" s="64">
        <v>572320</v>
      </c>
      <c r="E76" s="43">
        <v>586876</v>
      </c>
      <c r="F76" s="79">
        <f t="shared" si="6"/>
        <v>4.5077738275429872E-2</v>
      </c>
      <c r="G76" s="79">
        <f t="shared" si="7"/>
        <v>0.15536551322257594</v>
      </c>
      <c r="H76" s="43">
        <f t="shared" si="8"/>
        <v>78919</v>
      </c>
      <c r="I76" s="80">
        <f t="shared" si="9"/>
        <v>0.14801540189916745</v>
      </c>
      <c r="J76" s="64">
        <f t="shared" si="10"/>
        <v>14556</v>
      </c>
    </row>
    <row r="77" spans="1:23">
      <c r="A77" s="87">
        <v>86</v>
      </c>
      <c r="B77" s="86" t="s">
        <v>77</v>
      </c>
      <c r="C77" s="64">
        <v>240462</v>
      </c>
      <c r="D77" s="64">
        <v>260207</v>
      </c>
      <c r="E77" s="43">
        <v>260019</v>
      </c>
      <c r="F77" s="79">
        <f t="shared" si="6"/>
        <v>1.997196755130385E-2</v>
      </c>
      <c r="G77" s="79">
        <f t="shared" si="7"/>
        <v>8.1330937944456921E-2</v>
      </c>
      <c r="H77" s="43">
        <f t="shared" si="8"/>
        <v>19557</v>
      </c>
      <c r="I77" s="80">
        <f t="shared" si="9"/>
        <v>3.6679851682636856E-2</v>
      </c>
      <c r="J77" s="64">
        <f t="shared" si="10"/>
        <v>-188</v>
      </c>
    </row>
    <row r="78" spans="1:23">
      <c r="A78" s="87">
        <v>87</v>
      </c>
      <c r="B78" s="86" t="s">
        <v>78</v>
      </c>
      <c r="C78" s="64">
        <v>20463</v>
      </c>
      <c r="D78" s="64">
        <v>24293</v>
      </c>
      <c r="E78" s="43">
        <v>23929</v>
      </c>
      <c r="F78" s="79">
        <f t="shared" si="6"/>
        <v>1.8379780382785484E-3</v>
      </c>
      <c r="G78" s="79">
        <f t="shared" si="7"/>
        <v>0.16937887895225529</v>
      </c>
      <c r="H78" s="43">
        <f t="shared" si="8"/>
        <v>3466</v>
      </c>
      <c r="I78" s="80">
        <f t="shared" si="9"/>
        <v>6.5006067357989122E-3</v>
      </c>
      <c r="J78" s="64">
        <f t="shared" si="10"/>
        <v>-364</v>
      </c>
    </row>
    <row r="79" spans="1:23">
      <c r="A79" s="87">
        <v>88</v>
      </c>
      <c r="B79" s="86" t="s">
        <v>79</v>
      </c>
      <c r="C79" s="64">
        <v>33603</v>
      </c>
      <c r="D79" s="64">
        <v>38288</v>
      </c>
      <c r="E79" s="43">
        <v>38332</v>
      </c>
      <c r="F79" s="79">
        <f t="shared" si="6"/>
        <v>2.9442673811397599E-3</v>
      </c>
      <c r="G79" s="79">
        <f t="shared" si="7"/>
        <v>0.14073148230812724</v>
      </c>
      <c r="H79" s="43">
        <f t="shared" si="8"/>
        <v>4729</v>
      </c>
      <c r="I79" s="80">
        <f t="shared" si="9"/>
        <v>8.8694083247527582E-3</v>
      </c>
      <c r="J79" s="64">
        <f t="shared" si="10"/>
        <v>44</v>
      </c>
      <c r="U79" s="26"/>
      <c r="V79" s="26"/>
    </row>
    <row r="80" spans="1:23">
      <c r="A80" s="87">
        <v>90</v>
      </c>
      <c r="B80" s="86" t="s">
        <v>80</v>
      </c>
      <c r="C80" s="64">
        <v>11049</v>
      </c>
      <c r="D80" s="64">
        <v>12431</v>
      </c>
      <c r="E80" s="43">
        <v>12477</v>
      </c>
      <c r="F80" s="79">
        <f t="shared" si="6"/>
        <v>9.5835396312430308E-4</v>
      </c>
      <c r="G80" s="79">
        <f t="shared" si="7"/>
        <v>0.12924246538148249</v>
      </c>
      <c r="H80" s="43">
        <f t="shared" si="8"/>
        <v>1428</v>
      </c>
      <c r="I80" s="80">
        <f t="shared" si="9"/>
        <v>2.6782649794347513E-3</v>
      </c>
      <c r="J80" s="64">
        <f t="shared" si="10"/>
        <v>46</v>
      </c>
    </row>
    <row r="81" spans="1:23">
      <c r="A81" s="87">
        <v>91</v>
      </c>
      <c r="B81" s="86" t="s">
        <v>81</v>
      </c>
      <c r="C81" s="64">
        <v>2224</v>
      </c>
      <c r="D81" s="64">
        <v>2537</v>
      </c>
      <c r="E81" s="43">
        <v>2708</v>
      </c>
      <c r="F81" s="79">
        <f t="shared" si="6"/>
        <v>2.0800052353455258E-4</v>
      </c>
      <c r="G81" s="79">
        <f t="shared" si="7"/>
        <v>0.21762589928057555</v>
      </c>
      <c r="H81" s="43">
        <f t="shared" si="8"/>
        <v>484</v>
      </c>
      <c r="I81" s="80">
        <f t="shared" si="9"/>
        <v>9.0775927874399128E-4</v>
      </c>
      <c r="J81" s="64">
        <f t="shared" si="10"/>
        <v>171</v>
      </c>
    </row>
    <row r="82" spans="1:23">
      <c r="A82" s="87">
        <v>92</v>
      </c>
      <c r="B82" s="86" t="s">
        <v>82</v>
      </c>
      <c r="C82" s="64">
        <v>11837</v>
      </c>
      <c r="D82" s="64">
        <v>11366</v>
      </c>
      <c r="E82" s="43">
        <v>11308</v>
      </c>
      <c r="F82" s="79">
        <f t="shared" si="6"/>
        <v>8.6856348601503717E-4</v>
      </c>
      <c r="G82" s="79">
        <f t="shared" si="7"/>
        <v>-4.4690377629466926E-2</v>
      </c>
      <c r="H82" s="43">
        <f t="shared" si="8"/>
        <v>-529</v>
      </c>
      <c r="I82" s="80">
        <f t="shared" si="9"/>
        <v>-9.9215838523878373E-4</v>
      </c>
      <c r="J82" s="64">
        <f t="shared" si="10"/>
        <v>-58</v>
      </c>
    </row>
    <row r="83" spans="1:23">
      <c r="A83" s="87">
        <v>93</v>
      </c>
      <c r="B83" s="86" t="s">
        <v>83</v>
      </c>
      <c r="C83" s="64">
        <v>55022</v>
      </c>
      <c r="D83" s="64">
        <v>41398</v>
      </c>
      <c r="E83" s="43">
        <v>41575</v>
      </c>
      <c r="F83" s="79">
        <f t="shared" si="6"/>
        <v>3.1933610657123427E-3</v>
      </c>
      <c r="G83" s="79">
        <f t="shared" si="7"/>
        <v>-0.24439315183017701</v>
      </c>
      <c r="H83" s="43">
        <f t="shared" si="8"/>
        <v>-13447</v>
      </c>
      <c r="I83" s="80">
        <f t="shared" si="9"/>
        <v>-2.5220328556343905E-2</v>
      </c>
      <c r="J83" s="64">
        <f t="shared" si="10"/>
        <v>177</v>
      </c>
    </row>
    <row r="84" spans="1:23">
      <c r="A84" s="87">
        <v>94</v>
      </c>
      <c r="B84" s="86" t="s">
        <v>84</v>
      </c>
      <c r="C84" s="64">
        <v>36881</v>
      </c>
      <c r="D84" s="64">
        <v>40236</v>
      </c>
      <c r="E84" s="43">
        <v>40642</v>
      </c>
      <c r="F84" s="79">
        <f t="shared" si="6"/>
        <v>3.1216976652478899E-3</v>
      </c>
      <c r="G84" s="79">
        <f t="shared" si="7"/>
        <v>0.10197662753179143</v>
      </c>
      <c r="H84" s="43">
        <f t="shared" si="8"/>
        <v>3761</v>
      </c>
      <c r="I84" s="80">
        <f t="shared" si="9"/>
        <v>7.053889767264775E-3</v>
      </c>
      <c r="J84" s="64">
        <f t="shared" si="10"/>
        <v>406</v>
      </c>
    </row>
    <row r="85" spans="1:23">
      <c r="A85" s="87">
        <v>95</v>
      </c>
      <c r="B85" s="86" t="s">
        <v>85</v>
      </c>
      <c r="C85" s="64">
        <v>69899</v>
      </c>
      <c r="D85" s="64">
        <v>67967</v>
      </c>
      <c r="E85" s="43">
        <v>67358</v>
      </c>
      <c r="F85" s="79">
        <f t="shared" si="6"/>
        <v>5.1737441891581953E-3</v>
      </c>
      <c r="G85" s="79">
        <f t="shared" si="7"/>
        <v>-3.6352451394154425E-2</v>
      </c>
      <c r="H85" s="43">
        <f t="shared" si="8"/>
        <v>-2541</v>
      </c>
      <c r="I85" s="80">
        <f t="shared" si="9"/>
        <v>-4.7657362134059539E-3</v>
      </c>
      <c r="J85" s="64">
        <f t="shared" si="10"/>
        <v>-609</v>
      </c>
    </row>
    <row r="86" spans="1:23">
      <c r="A86" s="87">
        <v>96</v>
      </c>
      <c r="B86" s="86" t="s">
        <v>86</v>
      </c>
      <c r="C86" s="64">
        <v>213587</v>
      </c>
      <c r="D86" s="64">
        <v>103494</v>
      </c>
      <c r="E86" s="43">
        <v>103366</v>
      </c>
      <c r="F86" s="79">
        <f t="shared" si="6"/>
        <v>7.9395059511346237E-3</v>
      </c>
      <c r="G86" s="79">
        <f t="shared" si="7"/>
        <v>-0.51604732497764372</v>
      </c>
      <c r="H86" s="43">
        <f t="shared" si="8"/>
        <v>-110221</v>
      </c>
      <c r="I86" s="80">
        <f t="shared" si="9"/>
        <v>-0.20672342037694516</v>
      </c>
      <c r="J86" s="64">
        <f t="shared" si="10"/>
        <v>-128</v>
      </c>
    </row>
    <row r="87" spans="1:23">
      <c r="A87" s="87">
        <v>97</v>
      </c>
      <c r="B87" s="86" t="s">
        <v>87</v>
      </c>
      <c r="C87" s="64">
        <v>23950</v>
      </c>
      <c r="D87" s="64">
        <v>36236</v>
      </c>
      <c r="E87" s="43">
        <v>36966</v>
      </c>
      <c r="F87" s="79">
        <f t="shared" si="6"/>
        <v>2.8393454036108831E-3</v>
      </c>
      <c r="G87" s="79">
        <f t="shared" si="7"/>
        <v>0.54346555323590817</v>
      </c>
      <c r="H87" s="43">
        <f t="shared" si="8"/>
        <v>13016</v>
      </c>
      <c r="I87" s="80">
        <f t="shared" si="9"/>
        <v>2.441197266969378E-2</v>
      </c>
      <c r="J87" s="64">
        <f t="shared" si="10"/>
        <v>730</v>
      </c>
    </row>
    <row r="88" spans="1:23">
      <c r="A88" s="87">
        <v>98</v>
      </c>
      <c r="B88" s="86" t="s">
        <v>88</v>
      </c>
      <c r="C88" s="64">
        <v>1883</v>
      </c>
      <c r="D88" s="64">
        <v>1861</v>
      </c>
      <c r="E88" s="43">
        <v>1889</v>
      </c>
      <c r="F88" s="79">
        <f t="shared" si="6"/>
        <v>1.4509342280530645E-4</v>
      </c>
      <c r="G88" s="79">
        <f t="shared" si="7"/>
        <v>3.186404673393521E-3</v>
      </c>
      <c r="H88" s="43">
        <f t="shared" si="8"/>
        <v>6</v>
      </c>
      <c r="I88" s="80">
        <f t="shared" si="9"/>
        <v>1.1253214199305676E-5</v>
      </c>
      <c r="J88" s="64">
        <f t="shared" si="10"/>
        <v>28</v>
      </c>
    </row>
    <row r="89" spans="1:23" ht="15.75" thickBot="1">
      <c r="A89" s="87">
        <v>99</v>
      </c>
      <c r="B89" s="86" t="s">
        <v>89</v>
      </c>
      <c r="C89" s="64">
        <v>3668</v>
      </c>
      <c r="D89" s="64">
        <v>3783</v>
      </c>
      <c r="E89" s="43">
        <v>3790</v>
      </c>
      <c r="F89" s="79">
        <f t="shared" si="6"/>
        <v>2.9110856137221357E-4</v>
      </c>
      <c r="G89" s="79">
        <f t="shared" si="7"/>
        <v>3.3260632497273721E-2</v>
      </c>
      <c r="H89" s="43">
        <f t="shared" si="8"/>
        <v>122</v>
      </c>
      <c r="I89" s="80">
        <f t="shared" si="9"/>
        <v>2.288153553858821E-4</v>
      </c>
      <c r="J89" s="64">
        <f t="shared" si="10"/>
        <v>7</v>
      </c>
    </row>
    <row r="90" spans="1:23" s="8" customFormat="1" ht="15.75" thickBot="1">
      <c r="A90" s="133" t="s">
        <v>90</v>
      </c>
      <c r="B90" s="134"/>
      <c r="C90" s="88">
        <v>12486017</v>
      </c>
      <c r="D90" s="88">
        <v>13058277</v>
      </c>
      <c r="E90" s="89">
        <v>13019198</v>
      </c>
      <c r="F90" s="90">
        <f t="shared" si="6"/>
        <v>1</v>
      </c>
      <c r="G90" s="90">
        <f t="shared" si="7"/>
        <v>4.2702248443198497E-2</v>
      </c>
      <c r="H90" s="89">
        <f t="shared" si="8"/>
        <v>533181</v>
      </c>
      <c r="I90" s="91">
        <f t="shared" si="9"/>
        <v>1</v>
      </c>
      <c r="J90" s="88">
        <f t="shared" si="10"/>
        <v>-39079</v>
      </c>
      <c r="L90" s="26"/>
      <c r="M90" s="26"/>
      <c r="N90" s="26"/>
      <c r="O90" s="26"/>
      <c r="P90" s="26"/>
      <c r="Q90" s="26"/>
      <c r="R90" s="26"/>
      <c r="S90" s="26"/>
      <c r="T90" s="26"/>
      <c r="U90" s="6"/>
      <c r="V90" s="6"/>
      <c r="W90" s="26"/>
    </row>
    <row r="91" spans="1:23">
      <c r="A91" s="19"/>
      <c r="B91" s="19"/>
      <c r="C91" s="9"/>
      <c r="D91" s="9"/>
      <c r="E91" s="9"/>
      <c r="F91" s="19"/>
      <c r="G91" s="19"/>
      <c r="H91" s="19"/>
      <c r="I91" s="19"/>
    </row>
    <row r="94" spans="1:23">
      <c r="F94" s="6"/>
    </row>
    <row r="98" spans="4:4">
      <c r="D98" s="24"/>
    </row>
  </sheetData>
  <mergeCells count="1">
    <mergeCell ref="A90:B9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78"/>
  <sheetViews>
    <sheetView workbookViewId="0">
      <pane ySplit="1" topLeftCell="A2" activePane="bottomLeft" state="frozen"/>
      <selection pane="bottomLeft" activeCell="L3" sqref="L3"/>
    </sheetView>
  </sheetViews>
  <sheetFormatPr defaultColWidth="8.85546875" defaultRowHeight="15"/>
  <cols>
    <col min="1" max="1" width="17.28515625" style="4" bestFit="1" customWidth="1"/>
    <col min="2" max="2" width="34.42578125" style="4" bestFit="1" customWidth="1"/>
    <col min="3" max="3" width="12" style="4" customWidth="1"/>
    <col min="4" max="4" width="8.85546875" customWidth="1"/>
    <col min="5" max="5" width="12" style="4" customWidth="1"/>
    <col min="6" max="6" width="17.85546875" style="4" customWidth="1"/>
    <col min="7" max="7" width="28.42578125" style="4" customWidth="1"/>
    <col min="8" max="8" width="26.7109375" style="4" customWidth="1"/>
    <col min="9" max="9" width="22" style="4" customWidth="1"/>
    <col min="10" max="10" width="27.5703125" style="4" customWidth="1"/>
    <col min="11" max="11" width="8.85546875" style="4"/>
    <col min="12" max="12" width="32.7109375" style="6" bestFit="1" customWidth="1"/>
    <col min="13" max="13" width="8.85546875" style="6" customWidth="1"/>
    <col min="14" max="14" width="8.85546875" style="6"/>
    <col min="15" max="20" width="8.85546875" style="4"/>
    <col min="21" max="21" width="33.28515625" style="6" bestFit="1" customWidth="1"/>
    <col min="22" max="29" width="8.85546875" style="6"/>
    <col min="30" max="16384" width="8.85546875" style="4"/>
  </cols>
  <sheetData>
    <row r="1" spans="1:24" ht="30.75" thickBot="1">
      <c r="A1" s="81" t="s">
        <v>1</v>
      </c>
      <c r="B1" s="82" t="s">
        <v>91</v>
      </c>
      <c r="C1" s="83">
        <v>41671</v>
      </c>
      <c r="D1" s="83">
        <v>42005</v>
      </c>
      <c r="E1" s="83">
        <v>42036</v>
      </c>
      <c r="F1" s="84" t="s">
        <v>278</v>
      </c>
      <c r="G1" s="84" t="s">
        <v>279</v>
      </c>
      <c r="H1" s="84" t="s">
        <v>282</v>
      </c>
      <c r="I1" s="84" t="s">
        <v>280</v>
      </c>
      <c r="J1" s="84" t="s">
        <v>281</v>
      </c>
      <c r="K1" s="6"/>
    </row>
    <row r="2" spans="1:24">
      <c r="A2" s="99">
        <v>10</v>
      </c>
      <c r="B2" s="86" t="s">
        <v>10</v>
      </c>
      <c r="C2" s="43">
        <v>413428</v>
      </c>
      <c r="D2" s="43">
        <v>427341</v>
      </c>
      <c r="E2" s="43">
        <v>423702</v>
      </c>
      <c r="F2" s="79">
        <f t="shared" ref="F2:F26" si="0">E2/$E$26</f>
        <v>0.11978728457049803</v>
      </c>
      <c r="G2" s="79">
        <f t="shared" ref="G2:G26" si="1">(E2-C2)/C2</f>
        <v>2.4850759987228733E-2</v>
      </c>
      <c r="H2" s="43">
        <f t="shared" ref="H2:H26" si="2">E2-C2</f>
        <v>10274</v>
      </c>
      <c r="I2" s="80">
        <f>H2/$H$26</f>
        <v>0.17383506480322156</v>
      </c>
      <c r="J2" s="64">
        <f>E2-D2</f>
        <v>-3639</v>
      </c>
      <c r="K2" s="7"/>
      <c r="L2" s="36"/>
      <c r="M2" s="37"/>
      <c r="U2" s="36"/>
      <c r="V2" s="37"/>
      <c r="W2" s="38"/>
      <c r="X2" s="37"/>
    </row>
    <row r="3" spans="1:24">
      <c r="A3" s="99">
        <v>11</v>
      </c>
      <c r="B3" s="86" t="s">
        <v>11</v>
      </c>
      <c r="C3" s="43">
        <v>14158</v>
      </c>
      <c r="D3" s="43">
        <v>14470</v>
      </c>
      <c r="E3" s="43">
        <v>14438</v>
      </c>
      <c r="F3" s="79">
        <f t="shared" si="0"/>
        <v>4.0818519021124534E-3</v>
      </c>
      <c r="G3" s="79">
        <f t="shared" si="1"/>
        <v>1.9776804633422799E-2</v>
      </c>
      <c r="H3" s="43">
        <f t="shared" si="2"/>
        <v>280</v>
      </c>
      <c r="I3" s="80">
        <f t="shared" ref="I3:I26" si="3">H3/$H$26</f>
        <v>4.7375723325775781E-3</v>
      </c>
      <c r="J3" s="64">
        <f t="shared" ref="J3:J26" si="4">E3-D3</f>
        <v>-32</v>
      </c>
      <c r="K3" s="7"/>
      <c r="L3" s="36"/>
      <c r="M3" s="37"/>
      <c r="U3" s="36"/>
      <c r="V3" s="37"/>
      <c r="W3" s="38"/>
      <c r="X3" s="37"/>
    </row>
    <row r="4" spans="1:24" ht="17.25" customHeight="1">
      <c r="A4" s="99">
        <v>12</v>
      </c>
      <c r="B4" s="86" t="s">
        <v>12</v>
      </c>
      <c r="C4" s="43">
        <v>3015</v>
      </c>
      <c r="D4" s="43">
        <v>3735</v>
      </c>
      <c r="E4" s="43">
        <v>3827</v>
      </c>
      <c r="F4" s="79">
        <f t="shared" si="0"/>
        <v>1.0819536798299181E-3</v>
      </c>
      <c r="G4" s="79">
        <f t="shared" si="1"/>
        <v>0.26932006633499173</v>
      </c>
      <c r="H4" s="43">
        <f t="shared" si="2"/>
        <v>812</v>
      </c>
      <c r="I4" s="80">
        <f t="shared" si="3"/>
        <v>1.3738959764474975E-2</v>
      </c>
      <c r="J4" s="64">
        <f t="shared" si="4"/>
        <v>92</v>
      </c>
      <c r="K4" s="7"/>
      <c r="L4" s="36"/>
      <c r="M4" s="37"/>
      <c r="U4" s="36"/>
      <c r="V4" s="37"/>
      <c r="W4" s="38"/>
      <c r="X4" s="37"/>
    </row>
    <row r="5" spans="1:24">
      <c r="A5" s="99">
        <v>13</v>
      </c>
      <c r="B5" s="86" t="s">
        <v>13</v>
      </c>
      <c r="C5" s="43">
        <v>441025</v>
      </c>
      <c r="D5" s="43">
        <v>437541</v>
      </c>
      <c r="E5" s="43">
        <v>433087</v>
      </c>
      <c r="F5" s="79">
        <f t="shared" si="0"/>
        <v>0.12244057312163568</v>
      </c>
      <c r="G5" s="79">
        <f t="shared" si="1"/>
        <v>-1.7998979649679725E-2</v>
      </c>
      <c r="H5" s="43">
        <f t="shared" si="2"/>
        <v>-7938</v>
      </c>
      <c r="I5" s="80">
        <f t="shared" si="3"/>
        <v>-0.13431017562857434</v>
      </c>
      <c r="J5" s="64">
        <f t="shared" si="4"/>
        <v>-4454</v>
      </c>
      <c r="K5" s="7"/>
      <c r="L5" s="36"/>
      <c r="M5" s="37"/>
      <c r="U5" s="36"/>
      <c r="V5" s="37"/>
      <c r="W5" s="38"/>
      <c r="X5" s="37"/>
    </row>
    <row r="6" spans="1:24">
      <c r="A6" s="99">
        <v>14</v>
      </c>
      <c r="B6" s="86" t="s">
        <v>14</v>
      </c>
      <c r="C6" s="43">
        <v>487853</v>
      </c>
      <c r="D6" s="43">
        <v>492246</v>
      </c>
      <c r="E6" s="43">
        <v>490808</v>
      </c>
      <c r="F6" s="79">
        <f t="shared" si="0"/>
        <v>0.13875921653774823</v>
      </c>
      <c r="G6" s="79">
        <f t="shared" si="1"/>
        <v>6.0571524619096326E-3</v>
      </c>
      <c r="H6" s="43">
        <f t="shared" si="2"/>
        <v>2955</v>
      </c>
      <c r="I6" s="80">
        <f t="shared" si="3"/>
        <v>4.9998308009881219E-2</v>
      </c>
      <c r="J6" s="64">
        <f t="shared" si="4"/>
        <v>-1438</v>
      </c>
      <c r="K6" s="7"/>
      <c r="L6" s="36"/>
      <c r="M6" s="37"/>
      <c r="U6" s="36"/>
      <c r="V6" s="37"/>
      <c r="W6" s="38"/>
      <c r="X6" s="37"/>
    </row>
    <row r="7" spans="1:24">
      <c r="A7" s="99">
        <v>15</v>
      </c>
      <c r="B7" s="86" t="s">
        <v>15</v>
      </c>
      <c r="C7" s="43">
        <v>66931</v>
      </c>
      <c r="D7" s="43">
        <v>63503</v>
      </c>
      <c r="E7" s="43">
        <v>63278</v>
      </c>
      <c r="F7" s="79">
        <f t="shared" si="0"/>
        <v>1.7889695571538428E-2</v>
      </c>
      <c r="G7" s="79">
        <f t="shared" si="1"/>
        <v>-5.4578595867385817E-2</v>
      </c>
      <c r="H7" s="43">
        <f t="shared" si="2"/>
        <v>-3653</v>
      </c>
      <c r="I7" s="80">
        <f t="shared" si="3"/>
        <v>-6.1808399038949614E-2</v>
      </c>
      <c r="J7" s="64">
        <f t="shared" si="4"/>
        <v>-225</v>
      </c>
      <c r="K7" s="7"/>
      <c r="L7" s="36"/>
      <c r="M7" s="37"/>
      <c r="U7" s="36"/>
      <c r="V7" s="37"/>
      <c r="W7" s="38"/>
      <c r="X7" s="37"/>
    </row>
    <row r="8" spans="1:24">
      <c r="A8" s="99">
        <v>16</v>
      </c>
      <c r="B8" s="86" t="s">
        <v>16</v>
      </c>
      <c r="C8" s="43">
        <v>69799</v>
      </c>
      <c r="D8" s="43">
        <v>70249</v>
      </c>
      <c r="E8" s="43">
        <v>69535</v>
      </c>
      <c r="F8" s="79">
        <f t="shared" si="0"/>
        <v>1.9658648844257474E-2</v>
      </c>
      <c r="G8" s="79">
        <f t="shared" si="1"/>
        <v>-3.7822891445436183E-3</v>
      </c>
      <c r="H8" s="43">
        <f t="shared" si="2"/>
        <v>-264</v>
      </c>
      <c r="I8" s="80">
        <f t="shared" si="3"/>
        <v>-4.4668539135731449E-3</v>
      </c>
      <c r="J8" s="64">
        <f t="shared" si="4"/>
        <v>-714</v>
      </c>
      <c r="K8" s="7"/>
      <c r="L8" s="36"/>
      <c r="M8" s="37"/>
      <c r="U8" s="36"/>
      <c r="V8" s="37"/>
      <c r="W8" s="38"/>
      <c r="X8" s="37"/>
    </row>
    <row r="9" spans="1:24">
      <c r="A9" s="99">
        <v>17</v>
      </c>
      <c r="B9" s="86" t="s">
        <v>17</v>
      </c>
      <c r="C9" s="43">
        <v>47212</v>
      </c>
      <c r="D9" s="43">
        <v>51107</v>
      </c>
      <c r="E9" s="43">
        <v>51138</v>
      </c>
      <c r="F9" s="79">
        <f t="shared" si="0"/>
        <v>1.445752476591125E-2</v>
      </c>
      <c r="G9" s="79">
        <f t="shared" si="1"/>
        <v>8.3156824536134877E-2</v>
      </c>
      <c r="H9" s="43">
        <f t="shared" si="2"/>
        <v>3926</v>
      </c>
      <c r="I9" s="80">
        <f t="shared" si="3"/>
        <v>6.6427532063212752E-2</v>
      </c>
      <c r="J9" s="64">
        <f t="shared" si="4"/>
        <v>31</v>
      </c>
      <c r="K9" s="7"/>
      <c r="L9" s="36"/>
      <c r="M9" s="37"/>
      <c r="U9" s="36"/>
      <c r="V9" s="37"/>
      <c r="W9" s="38"/>
      <c r="X9" s="37"/>
    </row>
    <row r="10" spans="1:24">
      <c r="A10" s="99">
        <v>18</v>
      </c>
      <c r="B10" s="86" t="s">
        <v>18</v>
      </c>
      <c r="C10" s="43">
        <v>67769</v>
      </c>
      <c r="D10" s="43">
        <v>63607</v>
      </c>
      <c r="E10" s="43">
        <v>63184</v>
      </c>
      <c r="F10" s="79">
        <f t="shared" si="0"/>
        <v>1.7863120278644774E-2</v>
      </c>
      <c r="G10" s="79">
        <f t="shared" si="1"/>
        <v>-6.7656303029408726E-2</v>
      </c>
      <c r="H10" s="43">
        <f t="shared" si="2"/>
        <v>-4585</v>
      </c>
      <c r="I10" s="80">
        <f t="shared" si="3"/>
        <v>-7.7577746945957829E-2</v>
      </c>
      <c r="J10" s="64">
        <f t="shared" si="4"/>
        <v>-423</v>
      </c>
      <c r="K10" s="7"/>
      <c r="L10" s="36"/>
      <c r="M10" s="37"/>
      <c r="U10" s="36"/>
      <c r="V10" s="37"/>
      <c r="W10" s="38"/>
      <c r="X10" s="37"/>
    </row>
    <row r="11" spans="1:24">
      <c r="A11" s="99">
        <v>19</v>
      </c>
      <c r="B11" s="86" t="s">
        <v>19</v>
      </c>
      <c r="C11" s="43">
        <v>8058</v>
      </c>
      <c r="D11" s="43">
        <v>7957</v>
      </c>
      <c r="E11" s="43">
        <v>7981</v>
      </c>
      <c r="F11" s="79">
        <f t="shared" si="0"/>
        <v>2.256355453023929E-3</v>
      </c>
      <c r="G11" s="79">
        <f t="shared" si="1"/>
        <v>-9.5557210225862502E-3</v>
      </c>
      <c r="H11" s="43">
        <f t="shared" si="2"/>
        <v>-77</v>
      </c>
      <c r="I11" s="80">
        <f t="shared" si="3"/>
        <v>-1.302832391458834E-3</v>
      </c>
      <c r="J11" s="64">
        <f t="shared" si="4"/>
        <v>24</v>
      </c>
      <c r="K11" s="7"/>
      <c r="L11" s="36"/>
      <c r="M11" s="37"/>
      <c r="U11" s="36"/>
      <c r="V11" s="37"/>
      <c r="W11" s="38"/>
      <c r="X11" s="37"/>
    </row>
    <row r="12" spans="1:24">
      <c r="A12" s="99">
        <v>20</v>
      </c>
      <c r="B12" s="86" t="s">
        <v>20</v>
      </c>
      <c r="C12" s="43">
        <v>70138</v>
      </c>
      <c r="D12" s="43">
        <v>72419</v>
      </c>
      <c r="E12" s="43">
        <v>72630</v>
      </c>
      <c r="F12" s="79">
        <f t="shared" si="0"/>
        <v>2.0533654498575114E-2</v>
      </c>
      <c r="G12" s="79">
        <f t="shared" si="1"/>
        <v>3.5529955231115802E-2</v>
      </c>
      <c r="H12" s="43">
        <f t="shared" si="2"/>
        <v>2492</v>
      </c>
      <c r="I12" s="80">
        <f t="shared" si="3"/>
        <v>4.2164393759940445E-2</v>
      </c>
      <c r="J12" s="64">
        <f t="shared" si="4"/>
        <v>211</v>
      </c>
      <c r="K12" s="6"/>
    </row>
    <row r="13" spans="1:24">
      <c r="A13" s="99">
        <v>21</v>
      </c>
      <c r="B13" s="86" t="s">
        <v>21</v>
      </c>
      <c r="C13" s="43">
        <v>17700</v>
      </c>
      <c r="D13" s="43">
        <v>18934</v>
      </c>
      <c r="E13" s="43">
        <v>18725</v>
      </c>
      <c r="F13" s="79">
        <f t="shared" si="0"/>
        <v>5.2938548875921653E-3</v>
      </c>
      <c r="G13" s="79">
        <f t="shared" si="1"/>
        <v>5.7909604519774012E-2</v>
      </c>
      <c r="H13" s="43">
        <f t="shared" si="2"/>
        <v>1025</v>
      </c>
      <c r="I13" s="80">
        <f t="shared" si="3"/>
        <v>1.7342898717471491E-2</v>
      </c>
      <c r="J13" s="64">
        <f t="shared" si="4"/>
        <v>-209</v>
      </c>
      <c r="K13" s="6"/>
      <c r="L13" s="1"/>
      <c r="M13" s="37"/>
      <c r="U13" s="1"/>
      <c r="V13" s="37"/>
    </row>
    <row r="14" spans="1:24">
      <c r="A14" s="99">
        <v>22</v>
      </c>
      <c r="B14" s="86" t="s">
        <v>22</v>
      </c>
      <c r="C14" s="43">
        <v>182325</v>
      </c>
      <c r="D14" s="43">
        <v>190795</v>
      </c>
      <c r="E14" s="43">
        <v>191221</v>
      </c>
      <c r="F14" s="79">
        <f t="shared" si="0"/>
        <v>5.4061213642737596E-2</v>
      </c>
      <c r="G14" s="79">
        <f t="shared" si="1"/>
        <v>4.8791992321404083E-2</v>
      </c>
      <c r="H14" s="43">
        <f t="shared" si="2"/>
        <v>8896</v>
      </c>
      <c r="I14" s="80">
        <f t="shared" si="3"/>
        <v>0.15051944096646475</v>
      </c>
      <c r="J14" s="64">
        <f t="shared" si="4"/>
        <v>426</v>
      </c>
      <c r="K14" s="6"/>
      <c r="L14" s="1"/>
      <c r="M14" s="37"/>
      <c r="U14" s="1"/>
      <c r="V14" s="37"/>
    </row>
    <row r="15" spans="1:24">
      <c r="A15" s="99">
        <v>23</v>
      </c>
      <c r="B15" s="86" t="s">
        <v>23</v>
      </c>
      <c r="C15" s="43">
        <v>208290</v>
      </c>
      <c r="D15" s="43">
        <v>212475</v>
      </c>
      <c r="E15" s="43">
        <v>212481</v>
      </c>
      <c r="F15" s="79">
        <f t="shared" si="0"/>
        <v>6.0071753290812865E-2</v>
      </c>
      <c r="G15" s="79">
        <f t="shared" si="1"/>
        <v>2.0120985164914302E-2</v>
      </c>
      <c r="H15" s="43">
        <f t="shared" si="2"/>
        <v>4191</v>
      </c>
      <c r="I15" s="80">
        <f t="shared" si="3"/>
        <v>7.0911305877973674E-2</v>
      </c>
      <c r="J15" s="64">
        <f t="shared" si="4"/>
        <v>6</v>
      </c>
      <c r="K15" s="6"/>
      <c r="L15" s="1"/>
      <c r="M15" s="37"/>
      <c r="U15" s="1"/>
      <c r="V15" s="37"/>
    </row>
    <row r="16" spans="1:24">
      <c r="A16" s="99">
        <v>24</v>
      </c>
      <c r="B16" s="86" t="s">
        <v>24</v>
      </c>
      <c r="C16" s="43">
        <v>153096</v>
      </c>
      <c r="D16" s="43">
        <v>150249</v>
      </c>
      <c r="E16" s="43">
        <v>148831</v>
      </c>
      <c r="F16" s="79">
        <f t="shared" si="0"/>
        <v>4.2076887411227212E-2</v>
      </c>
      <c r="G16" s="79">
        <f t="shared" si="1"/>
        <v>-2.7858337252442911E-2</v>
      </c>
      <c r="H16" s="43">
        <f t="shared" si="2"/>
        <v>-4265</v>
      </c>
      <c r="I16" s="80">
        <f t="shared" si="3"/>
        <v>-7.2163378565869171E-2</v>
      </c>
      <c r="J16" s="64">
        <f t="shared" si="4"/>
        <v>-1418</v>
      </c>
      <c r="K16" s="6"/>
      <c r="L16" s="1"/>
      <c r="M16" s="37"/>
      <c r="U16" s="1"/>
      <c r="V16" s="37"/>
    </row>
    <row r="17" spans="1:29">
      <c r="A17" s="99">
        <v>25</v>
      </c>
      <c r="B17" s="86" t="s">
        <v>25</v>
      </c>
      <c r="C17" s="43">
        <v>373804</v>
      </c>
      <c r="D17" s="43">
        <v>394582</v>
      </c>
      <c r="E17" s="43">
        <v>393963</v>
      </c>
      <c r="F17" s="79">
        <f t="shared" si="0"/>
        <v>0.11137959696023884</v>
      </c>
      <c r="G17" s="79">
        <f t="shared" si="1"/>
        <v>5.3929331949363835E-2</v>
      </c>
      <c r="H17" s="43">
        <f t="shared" si="2"/>
        <v>20159</v>
      </c>
      <c r="I17" s="80">
        <f t="shared" si="3"/>
        <v>0.34108828804439784</v>
      </c>
      <c r="J17" s="64">
        <f t="shared" si="4"/>
        <v>-619</v>
      </c>
      <c r="K17" s="6"/>
      <c r="L17" s="1"/>
      <c r="M17" s="37"/>
      <c r="U17" s="1"/>
      <c r="V17" s="37"/>
    </row>
    <row r="18" spans="1:29">
      <c r="A18" s="99">
        <v>26</v>
      </c>
      <c r="B18" s="86" t="s">
        <v>26</v>
      </c>
      <c r="C18" s="43">
        <v>32170</v>
      </c>
      <c r="D18" s="43">
        <v>34782</v>
      </c>
      <c r="E18" s="43">
        <v>34917</v>
      </c>
      <c r="F18" s="79">
        <f t="shared" si="0"/>
        <v>9.8715904464649201E-3</v>
      </c>
      <c r="G18" s="79">
        <f t="shared" si="1"/>
        <v>8.5390115013988188E-2</v>
      </c>
      <c r="H18" s="43">
        <f t="shared" si="2"/>
        <v>2747</v>
      </c>
      <c r="I18" s="80">
        <f t="shared" si="3"/>
        <v>4.6478968562823596E-2</v>
      </c>
      <c r="J18" s="64">
        <f t="shared" si="4"/>
        <v>135</v>
      </c>
      <c r="K18" s="6"/>
      <c r="L18" s="1"/>
      <c r="M18" s="37"/>
      <c r="U18" s="1"/>
      <c r="V18" s="37"/>
    </row>
    <row r="19" spans="1:29">
      <c r="A19" s="99">
        <v>27</v>
      </c>
      <c r="B19" s="86" t="s">
        <v>27</v>
      </c>
      <c r="C19" s="43">
        <v>112795</v>
      </c>
      <c r="D19" s="43">
        <v>122146</v>
      </c>
      <c r="E19" s="43">
        <v>122237</v>
      </c>
      <c r="F19" s="79">
        <f t="shared" si="0"/>
        <v>3.4558341249378025E-2</v>
      </c>
      <c r="G19" s="79">
        <f t="shared" si="1"/>
        <v>8.3709384281218144E-2</v>
      </c>
      <c r="H19" s="43">
        <f t="shared" si="2"/>
        <v>9442</v>
      </c>
      <c r="I19" s="80">
        <f t="shared" si="3"/>
        <v>0.15975770701499103</v>
      </c>
      <c r="J19" s="64">
        <f t="shared" si="4"/>
        <v>91</v>
      </c>
      <c r="K19" s="6"/>
      <c r="L19" s="1"/>
      <c r="M19" s="37"/>
      <c r="U19" s="1"/>
      <c r="V19" s="37"/>
    </row>
    <row r="20" spans="1:29">
      <c r="A20" s="99">
        <v>28</v>
      </c>
      <c r="B20" s="86" t="s">
        <v>28</v>
      </c>
      <c r="C20" s="43">
        <v>169202</v>
      </c>
      <c r="D20" s="43">
        <v>135208</v>
      </c>
      <c r="E20" s="43">
        <v>137005</v>
      </c>
      <c r="F20" s="79">
        <f t="shared" si="0"/>
        <v>3.8733489392500112E-2</v>
      </c>
      <c r="G20" s="79">
        <f t="shared" si="1"/>
        <v>-0.19028734884930437</v>
      </c>
      <c r="H20" s="43">
        <f t="shared" si="2"/>
        <v>-32197</v>
      </c>
      <c r="I20" s="80">
        <f t="shared" si="3"/>
        <v>-0.54477005854285809</v>
      </c>
      <c r="J20" s="64">
        <f t="shared" si="4"/>
        <v>1797</v>
      </c>
      <c r="K20" s="6"/>
      <c r="L20" s="1"/>
      <c r="M20" s="37"/>
      <c r="U20" s="1"/>
      <c r="V20" s="37"/>
    </row>
    <row r="21" spans="1:29">
      <c r="A21" s="99">
        <v>29</v>
      </c>
      <c r="B21" s="86" t="s">
        <v>29</v>
      </c>
      <c r="C21" s="43">
        <v>143775</v>
      </c>
      <c r="D21" s="43">
        <v>153841</v>
      </c>
      <c r="E21" s="43">
        <v>155119</v>
      </c>
      <c r="F21" s="79">
        <f t="shared" si="0"/>
        <v>4.385460487628353E-2</v>
      </c>
      <c r="G21" s="79">
        <f t="shared" si="1"/>
        <v>7.8901060685098237E-2</v>
      </c>
      <c r="H21" s="43">
        <f t="shared" si="2"/>
        <v>11344</v>
      </c>
      <c r="I21" s="80">
        <f t="shared" si="3"/>
        <v>0.191939359074143</v>
      </c>
      <c r="J21" s="64">
        <f t="shared" si="4"/>
        <v>1278</v>
      </c>
      <c r="K21" s="6"/>
      <c r="L21" s="1"/>
      <c r="M21" s="37"/>
      <c r="U21" s="1"/>
      <c r="V21" s="37"/>
    </row>
    <row r="22" spans="1:29">
      <c r="A22" s="99">
        <v>30</v>
      </c>
      <c r="B22" s="86" t="s">
        <v>30</v>
      </c>
      <c r="C22" s="43">
        <v>43141</v>
      </c>
      <c r="D22" s="43">
        <v>45380</v>
      </c>
      <c r="E22" s="43">
        <v>45756</v>
      </c>
      <c r="F22" s="79">
        <f t="shared" si="0"/>
        <v>1.2935947889808657E-2</v>
      </c>
      <c r="G22" s="79">
        <f t="shared" si="1"/>
        <v>6.0615192044690666E-2</v>
      </c>
      <c r="H22" s="43">
        <f t="shared" si="2"/>
        <v>2615</v>
      </c>
      <c r="I22" s="80">
        <f t="shared" si="3"/>
        <v>4.4245541606037019E-2</v>
      </c>
      <c r="J22" s="64">
        <f t="shared" si="4"/>
        <v>376</v>
      </c>
      <c r="K22" s="6"/>
      <c r="L22" s="1"/>
      <c r="M22" s="37"/>
      <c r="U22" s="1"/>
      <c r="V22" s="37"/>
    </row>
    <row r="23" spans="1:29">
      <c r="A23" s="99">
        <v>31</v>
      </c>
      <c r="B23" s="86" t="s">
        <v>31</v>
      </c>
      <c r="C23" s="43">
        <v>160580</v>
      </c>
      <c r="D23" s="43">
        <v>163940</v>
      </c>
      <c r="E23" s="43">
        <v>164122</v>
      </c>
      <c r="F23" s="79">
        <f t="shared" si="0"/>
        <v>4.6399895960555479E-2</v>
      </c>
      <c r="G23" s="79">
        <f t="shared" si="1"/>
        <v>2.2057541412380123E-2</v>
      </c>
      <c r="H23" s="43">
        <f t="shared" si="2"/>
        <v>3542</v>
      </c>
      <c r="I23" s="80">
        <f t="shared" si="3"/>
        <v>5.9930290007106361E-2</v>
      </c>
      <c r="J23" s="64">
        <f t="shared" si="4"/>
        <v>182</v>
      </c>
      <c r="K23" s="6"/>
      <c r="U23" s="1"/>
      <c r="V23" s="23"/>
    </row>
    <row r="24" spans="1:29">
      <c r="A24" s="99">
        <v>32</v>
      </c>
      <c r="B24" s="86" t="s">
        <v>32</v>
      </c>
      <c r="C24" s="43">
        <v>49624</v>
      </c>
      <c r="D24" s="43">
        <v>53496</v>
      </c>
      <c r="E24" s="43">
        <v>53494</v>
      </c>
      <c r="F24" s="79">
        <f t="shared" si="0"/>
        <v>1.5123603383543674E-2</v>
      </c>
      <c r="G24" s="79">
        <f t="shared" si="1"/>
        <v>7.7986458165403838E-2</v>
      </c>
      <c r="H24" s="43">
        <f t="shared" si="2"/>
        <v>3870</v>
      </c>
      <c r="I24" s="80">
        <f t="shared" si="3"/>
        <v>6.5480017596697235E-2</v>
      </c>
      <c r="J24" s="64">
        <f t="shared" si="4"/>
        <v>-2</v>
      </c>
      <c r="K24" s="6"/>
      <c r="U24" s="1"/>
      <c r="V24" s="7"/>
    </row>
    <row r="25" spans="1:29" ht="15.75" thickBot="1">
      <c r="A25" s="99">
        <v>33</v>
      </c>
      <c r="B25" s="86" t="s">
        <v>33</v>
      </c>
      <c r="C25" s="43">
        <v>142130</v>
      </c>
      <c r="D25" s="43">
        <v>169308</v>
      </c>
      <c r="E25" s="43">
        <v>165641</v>
      </c>
      <c r="F25" s="79">
        <f t="shared" si="0"/>
        <v>4.6829341385081651E-2</v>
      </c>
      <c r="G25" s="79">
        <f t="shared" si="1"/>
        <v>0.16541898262154367</v>
      </c>
      <c r="H25" s="43">
        <f t="shared" si="2"/>
        <v>23511</v>
      </c>
      <c r="I25" s="80">
        <f t="shared" si="3"/>
        <v>0.39780379682582656</v>
      </c>
      <c r="J25" s="64">
        <f t="shared" si="4"/>
        <v>-3667</v>
      </c>
      <c r="K25" s="6"/>
      <c r="U25" s="1"/>
      <c r="V25" s="7"/>
    </row>
    <row r="26" spans="1:29" s="8" customFormat="1" ht="15.75" thickBot="1">
      <c r="A26" s="135" t="s">
        <v>255</v>
      </c>
      <c r="B26" s="136"/>
      <c r="C26" s="89">
        <v>3478018</v>
      </c>
      <c r="D26" s="89">
        <v>3549311</v>
      </c>
      <c r="E26" s="89">
        <v>3537120</v>
      </c>
      <c r="F26" s="90">
        <f t="shared" si="0"/>
        <v>1</v>
      </c>
      <c r="G26" s="90">
        <f t="shared" si="1"/>
        <v>1.6993011537030572E-2</v>
      </c>
      <c r="H26" s="89">
        <f t="shared" si="2"/>
        <v>59102</v>
      </c>
      <c r="I26" s="91">
        <f t="shared" si="3"/>
        <v>1</v>
      </c>
      <c r="J26" s="88">
        <f t="shared" si="4"/>
        <v>-12191</v>
      </c>
      <c r="K26" s="7"/>
      <c r="L26" s="26"/>
      <c r="M26" s="26"/>
      <c r="N26" s="26"/>
      <c r="U26" s="1"/>
      <c r="V26" s="7"/>
      <c r="W26" s="26"/>
      <c r="X26" s="26"/>
      <c r="Y26" s="26"/>
      <c r="Z26" s="26"/>
      <c r="AA26" s="26"/>
      <c r="AB26" s="26"/>
      <c r="AC26" s="26"/>
    </row>
    <row r="27" spans="1:29">
      <c r="C27" s="10"/>
      <c r="E27" s="10"/>
      <c r="F27" s="11"/>
      <c r="H27" s="17"/>
      <c r="I27" s="16"/>
      <c r="K27" s="7"/>
      <c r="U27" s="1"/>
      <c r="V27" s="7"/>
    </row>
    <row r="28" spans="1:29">
      <c r="K28" s="7"/>
      <c r="U28" s="1"/>
      <c r="V28" s="7"/>
    </row>
    <row r="29" spans="1:29">
      <c r="K29" s="7"/>
      <c r="U29" s="1"/>
      <c r="V29" s="7"/>
    </row>
    <row r="30" spans="1:29">
      <c r="B30" s="6"/>
      <c r="C30" s="6"/>
      <c r="K30" s="7"/>
    </row>
    <row r="31" spans="1:29">
      <c r="B31" s="6"/>
      <c r="C31" s="6"/>
      <c r="K31" s="7"/>
    </row>
    <row r="32" spans="1:29">
      <c r="B32" s="6"/>
      <c r="C32" s="6"/>
      <c r="K32" s="7"/>
    </row>
    <row r="33" spans="2:11">
      <c r="B33" s="35"/>
      <c r="C33" s="6"/>
      <c r="K33" s="7"/>
    </row>
    <row r="34" spans="2:11">
      <c r="B34" s="6"/>
      <c r="C34" s="6"/>
      <c r="K34" s="7"/>
    </row>
    <row r="35" spans="2:11">
      <c r="B35" s="6"/>
      <c r="C35" s="6"/>
      <c r="K35" s="7"/>
    </row>
    <row r="36" spans="2:11">
      <c r="B36" s="6"/>
      <c r="C36" s="6"/>
      <c r="K36" s="6"/>
    </row>
    <row r="37" spans="2:11">
      <c r="K37" s="6"/>
    </row>
    <row r="38" spans="2:11">
      <c r="K38" s="6"/>
    </row>
    <row r="39" spans="2:11">
      <c r="K39" s="6"/>
    </row>
    <row r="40" spans="2:11">
      <c r="K40" s="6"/>
    </row>
    <row r="41" spans="2:11">
      <c r="K41" s="6"/>
    </row>
    <row r="42" spans="2:11">
      <c r="K42" s="6"/>
    </row>
    <row r="43" spans="2:11">
      <c r="K43" s="6"/>
    </row>
    <row r="44" spans="2:11">
      <c r="K44" s="6"/>
    </row>
    <row r="45" spans="2:11">
      <c r="K45" s="6"/>
    </row>
    <row r="46" spans="2:11">
      <c r="K46" s="6"/>
    </row>
    <row r="47" spans="2:11">
      <c r="K47" s="6"/>
    </row>
    <row r="48" spans="2:11">
      <c r="K48" s="6"/>
    </row>
    <row r="49" spans="11:11">
      <c r="K49" s="6"/>
    </row>
    <row r="50" spans="11:11">
      <c r="K50" s="6"/>
    </row>
    <row r="51" spans="11:11">
      <c r="K51" s="6"/>
    </row>
    <row r="52" spans="11:11">
      <c r="K52" s="6"/>
    </row>
    <row r="53" spans="11:11">
      <c r="K53" s="6"/>
    </row>
    <row r="54" spans="11:11">
      <c r="K54" s="6"/>
    </row>
    <row r="55" spans="11:11">
      <c r="K55" s="6"/>
    </row>
    <row r="56" spans="11:11">
      <c r="K56" s="6"/>
    </row>
    <row r="57" spans="11:11">
      <c r="K57" s="6"/>
    </row>
    <row r="58" spans="11:11">
      <c r="K58" s="6"/>
    </row>
    <row r="59" spans="11:11">
      <c r="K59" s="6"/>
    </row>
    <row r="60" spans="11:11">
      <c r="K60" s="6"/>
    </row>
    <row r="61" spans="11:11">
      <c r="K61" s="6"/>
    </row>
    <row r="62" spans="11:11">
      <c r="K62" s="6"/>
    </row>
    <row r="63" spans="11:11">
      <c r="K63" s="6"/>
    </row>
    <row r="64" spans="11:11">
      <c r="K64" s="6"/>
    </row>
    <row r="65" spans="11:11">
      <c r="K65" s="6"/>
    </row>
    <row r="66" spans="11:11">
      <c r="K66" s="6"/>
    </row>
    <row r="67" spans="11:11">
      <c r="K67" s="6"/>
    </row>
    <row r="68" spans="11:11">
      <c r="K68" s="6"/>
    </row>
    <row r="69" spans="11:11">
      <c r="K69" s="6"/>
    </row>
    <row r="70" spans="11:11">
      <c r="K70" s="6"/>
    </row>
    <row r="71" spans="11:11">
      <c r="K71" s="6"/>
    </row>
    <row r="72" spans="11:11">
      <c r="K72" s="6"/>
    </row>
    <row r="73" spans="11:11">
      <c r="K73" s="6"/>
    </row>
    <row r="74" spans="11:11">
      <c r="K74" s="6"/>
    </row>
    <row r="75" spans="11:11">
      <c r="K75" s="6"/>
    </row>
    <row r="76" spans="11:11">
      <c r="K76" s="6"/>
    </row>
    <row r="77" spans="11:11">
      <c r="K77" s="6"/>
    </row>
    <row r="78" spans="11:11">
      <c r="K78" s="6"/>
    </row>
  </sheetData>
  <mergeCells count="1">
    <mergeCell ref="A26:B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95"/>
  <sheetViews>
    <sheetView workbookViewId="0">
      <pane ySplit="1" topLeftCell="A2" activePane="bottomLeft" state="frozen"/>
      <selection pane="bottomLeft" activeCell="M4" sqref="M4"/>
    </sheetView>
  </sheetViews>
  <sheetFormatPr defaultColWidth="9.140625" defaultRowHeight="15"/>
  <cols>
    <col min="1" max="1" width="13.7109375" style="4" bestFit="1" customWidth="1"/>
    <col min="2" max="2" width="34.42578125" style="4" bestFit="1" customWidth="1"/>
    <col min="3" max="3" width="12" style="4" customWidth="1"/>
    <col min="4" max="4" width="12" style="4" bestFit="1" customWidth="1"/>
    <col min="5" max="5" width="12" style="4" customWidth="1"/>
    <col min="6" max="6" width="17.85546875" style="4" customWidth="1"/>
    <col min="7" max="7" width="27.140625" style="4" customWidth="1"/>
    <col min="8" max="8" width="26.42578125" style="4" customWidth="1"/>
    <col min="9" max="9" width="20.42578125" style="4" customWidth="1"/>
    <col min="10" max="10" width="23.42578125" style="4" customWidth="1"/>
    <col min="11" max="12" width="9.140625" style="4"/>
    <col min="13" max="13" width="42.85546875" style="6" bestFit="1" customWidth="1"/>
    <col min="14" max="17" width="9.140625" style="6"/>
    <col min="18" max="21" width="9.140625" style="4"/>
    <col min="22" max="22" width="32.140625" style="4" bestFit="1" customWidth="1"/>
    <col min="23" max="16384" width="9.140625" style="4"/>
  </cols>
  <sheetData>
    <row r="1" spans="1:22" ht="30.75" thickBot="1">
      <c r="A1" s="57" t="s">
        <v>1</v>
      </c>
      <c r="B1" s="82" t="s">
        <v>91</v>
      </c>
      <c r="C1" s="83">
        <v>41671</v>
      </c>
      <c r="D1" s="83">
        <v>42005</v>
      </c>
      <c r="E1" s="83">
        <v>42036</v>
      </c>
      <c r="F1" s="84" t="s">
        <v>278</v>
      </c>
      <c r="G1" s="84" t="s">
        <v>283</v>
      </c>
      <c r="H1" s="84" t="s">
        <v>284</v>
      </c>
      <c r="I1" s="84" t="s">
        <v>280</v>
      </c>
      <c r="J1" s="84" t="s">
        <v>285</v>
      </c>
    </row>
    <row r="2" spans="1:22">
      <c r="A2" s="85">
        <v>1</v>
      </c>
      <c r="B2" s="86" t="s">
        <v>2</v>
      </c>
      <c r="C2" s="64">
        <v>13822</v>
      </c>
      <c r="D2" s="64">
        <v>14890</v>
      </c>
      <c r="E2" s="64">
        <v>15070</v>
      </c>
      <c r="F2" s="79">
        <f t="shared" ref="F2:F33" si="0">E2/$E$90</f>
        <v>9.0371777619462253E-3</v>
      </c>
      <c r="G2" s="79">
        <f t="shared" ref="G2:G33" si="1">(E2-C2)/C2</f>
        <v>9.0290840688757049E-2</v>
      </c>
      <c r="H2" s="43">
        <f t="shared" ref="H2:H33" si="2">E2-C2</f>
        <v>1248</v>
      </c>
      <c r="I2" s="80">
        <f>H2/$H$90</f>
        <v>1.8291342391065384E-2</v>
      </c>
      <c r="J2" s="64">
        <f t="shared" ref="J2:J33" si="3">E2-D2</f>
        <v>180</v>
      </c>
      <c r="M2" s="36"/>
      <c r="N2" s="37"/>
    </row>
    <row r="3" spans="1:22">
      <c r="A3" s="85">
        <v>2</v>
      </c>
      <c r="B3" s="86" t="s">
        <v>3</v>
      </c>
      <c r="C3" s="64">
        <v>2178</v>
      </c>
      <c r="D3" s="64">
        <v>2380</v>
      </c>
      <c r="E3" s="64">
        <v>2361</v>
      </c>
      <c r="F3" s="79">
        <f t="shared" si="0"/>
        <v>1.4158445053719336E-3</v>
      </c>
      <c r="G3" s="79">
        <f t="shared" si="1"/>
        <v>8.4022038567493115E-2</v>
      </c>
      <c r="H3" s="43">
        <f t="shared" si="2"/>
        <v>183</v>
      </c>
      <c r="I3" s="80">
        <f t="shared" ref="I3:I66" si="4">H3/$H$90</f>
        <v>2.6821439563821836E-3</v>
      </c>
      <c r="J3" s="64">
        <f t="shared" si="3"/>
        <v>-19</v>
      </c>
      <c r="M3" s="36"/>
      <c r="N3" s="37"/>
    </row>
    <row r="4" spans="1:22">
      <c r="A4" s="85">
        <v>3</v>
      </c>
      <c r="B4" s="86" t="s">
        <v>4</v>
      </c>
      <c r="C4" s="64">
        <v>1166</v>
      </c>
      <c r="D4" s="64">
        <v>1157</v>
      </c>
      <c r="E4" s="64">
        <v>1147</v>
      </c>
      <c r="F4" s="79">
        <f t="shared" si="0"/>
        <v>6.878329723259669E-4</v>
      </c>
      <c r="G4" s="79">
        <f t="shared" si="1"/>
        <v>-1.6295025728987993E-2</v>
      </c>
      <c r="H4" s="43">
        <f t="shared" si="2"/>
        <v>-19</v>
      </c>
      <c r="I4" s="80">
        <f t="shared" si="4"/>
        <v>-2.7847396268448898E-4</v>
      </c>
      <c r="J4" s="64">
        <f t="shared" si="3"/>
        <v>-10</v>
      </c>
      <c r="M4" s="36"/>
      <c r="N4" s="37"/>
    </row>
    <row r="5" spans="1:22">
      <c r="A5" s="85">
        <v>5</v>
      </c>
      <c r="B5" s="86" t="s">
        <v>5</v>
      </c>
      <c r="C5" s="64">
        <v>720</v>
      </c>
      <c r="D5" s="64">
        <v>709</v>
      </c>
      <c r="E5" s="64">
        <v>704</v>
      </c>
      <c r="F5" s="79">
        <f t="shared" si="0"/>
        <v>4.2217472756537111E-4</v>
      </c>
      <c r="G5" s="79">
        <f t="shared" si="1"/>
        <v>-2.2222222222222223E-2</v>
      </c>
      <c r="H5" s="43">
        <f t="shared" si="2"/>
        <v>-16</v>
      </c>
      <c r="I5" s="80">
        <f t="shared" si="4"/>
        <v>-2.3450438962904337E-4</v>
      </c>
      <c r="J5" s="64">
        <f t="shared" si="3"/>
        <v>-5</v>
      </c>
      <c r="M5" s="36"/>
      <c r="N5" s="37"/>
    </row>
    <row r="6" spans="1:22" ht="15.75" customHeight="1">
      <c r="A6" s="85">
        <v>6</v>
      </c>
      <c r="B6" s="86" t="s">
        <v>6</v>
      </c>
      <c r="C6" s="64">
        <v>51</v>
      </c>
      <c r="D6" s="64">
        <v>53</v>
      </c>
      <c r="E6" s="64">
        <v>53</v>
      </c>
      <c r="F6" s="79">
        <f t="shared" si="0"/>
        <v>3.1783040569552089E-5</v>
      </c>
      <c r="G6" s="79">
        <f t="shared" si="1"/>
        <v>3.9215686274509803E-2</v>
      </c>
      <c r="H6" s="43">
        <f t="shared" si="2"/>
        <v>2</v>
      </c>
      <c r="I6" s="80">
        <f t="shared" si="4"/>
        <v>2.9313048703630422E-5</v>
      </c>
      <c r="J6" s="64">
        <f t="shared" si="3"/>
        <v>0</v>
      </c>
      <c r="M6" s="36"/>
      <c r="N6" s="37"/>
    </row>
    <row r="7" spans="1:22">
      <c r="A7" s="85">
        <v>7</v>
      </c>
      <c r="B7" s="86" t="s">
        <v>7</v>
      </c>
      <c r="C7" s="64">
        <v>888</v>
      </c>
      <c r="D7" s="64">
        <v>913</v>
      </c>
      <c r="E7" s="64">
        <v>901</v>
      </c>
      <c r="F7" s="79">
        <f t="shared" si="0"/>
        <v>5.4031168968238545E-4</v>
      </c>
      <c r="G7" s="79">
        <f t="shared" si="1"/>
        <v>1.4639639639639639E-2</v>
      </c>
      <c r="H7" s="43">
        <f t="shared" si="2"/>
        <v>13</v>
      </c>
      <c r="I7" s="80">
        <f t="shared" si="4"/>
        <v>1.9053481657359774E-4</v>
      </c>
      <c r="J7" s="64">
        <f t="shared" si="3"/>
        <v>-12</v>
      </c>
      <c r="M7" s="36"/>
      <c r="N7" s="37"/>
    </row>
    <row r="8" spans="1:22">
      <c r="A8" s="85">
        <v>8</v>
      </c>
      <c r="B8" s="86" t="s">
        <v>8</v>
      </c>
      <c r="C8" s="64">
        <v>4492</v>
      </c>
      <c r="D8" s="64">
        <v>4468</v>
      </c>
      <c r="E8" s="64">
        <v>4438</v>
      </c>
      <c r="F8" s="79">
        <f t="shared" si="0"/>
        <v>2.6613798876919275E-3</v>
      </c>
      <c r="G8" s="79">
        <f t="shared" si="1"/>
        <v>-1.2021371326803205E-2</v>
      </c>
      <c r="H8" s="43">
        <f t="shared" si="2"/>
        <v>-54</v>
      </c>
      <c r="I8" s="80">
        <f t="shared" si="4"/>
        <v>-7.9145231499802137E-4</v>
      </c>
      <c r="J8" s="64">
        <f t="shared" si="3"/>
        <v>-30</v>
      </c>
      <c r="M8" s="36"/>
      <c r="N8" s="37"/>
    </row>
    <row r="9" spans="1:22">
      <c r="A9" s="85">
        <v>9</v>
      </c>
      <c r="B9" s="86" t="s">
        <v>9</v>
      </c>
      <c r="C9" s="64">
        <v>379</v>
      </c>
      <c r="D9" s="64">
        <v>447</v>
      </c>
      <c r="E9" s="64">
        <v>443</v>
      </c>
      <c r="F9" s="79">
        <f t="shared" si="0"/>
        <v>2.6565824476059574E-4</v>
      </c>
      <c r="G9" s="79">
        <f t="shared" si="1"/>
        <v>0.16886543535620052</v>
      </c>
      <c r="H9" s="43">
        <f t="shared" si="2"/>
        <v>64</v>
      </c>
      <c r="I9" s="80">
        <f t="shared" si="4"/>
        <v>9.380175585161735E-4</v>
      </c>
      <c r="J9" s="64">
        <f t="shared" si="3"/>
        <v>-4</v>
      </c>
      <c r="M9" s="36"/>
      <c r="N9" s="37"/>
    </row>
    <row r="10" spans="1:22">
      <c r="A10" s="87">
        <v>10</v>
      </c>
      <c r="B10" s="86" t="s">
        <v>10</v>
      </c>
      <c r="C10" s="43">
        <v>41091</v>
      </c>
      <c r="D10" s="43">
        <v>41333</v>
      </c>
      <c r="E10" s="43">
        <v>41325</v>
      </c>
      <c r="F10" s="79">
        <f t="shared" si="0"/>
        <v>2.4781776444089434E-2</v>
      </c>
      <c r="G10" s="79">
        <f t="shared" si="1"/>
        <v>5.6946776666423303E-3</v>
      </c>
      <c r="H10" s="43">
        <f t="shared" si="2"/>
        <v>234</v>
      </c>
      <c r="I10" s="80">
        <f t="shared" si="4"/>
        <v>3.4296266983247594E-3</v>
      </c>
      <c r="J10" s="64">
        <f t="shared" si="3"/>
        <v>-8</v>
      </c>
      <c r="M10" s="36"/>
      <c r="N10" s="37"/>
    </row>
    <row r="11" spans="1:22">
      <c r="A11" s="87">
        <v>11</v>
      </c>
      <c r="B11" s="86" t="s">
        <v>11</v>
      </c>
      <c r="C11" s="43">
        <v>640</v>
      </c>
      <c r="D11" s="43">
        <v>638</v>
      </c>
      <c r="E11" s="43">
        <v>634</v>
      </c>
      <c r="F11" s="79">
        <f t="shared" si="0"/>
        <v>3.8019712681313251E-4</v>
      </c>
      <c r="G11" s="79">
        <f t="shared" si="1"/>
        <v>-9.3749999999999997E-3</v>
      </c>
      <c r="H11" s="43">
        <f t="shared" si="2"/>
        <v>-6</v>
      </c>
      <c r="I11" s="80">
        <f t="shared" si="4"/>
        <v>-8.7939146110891262E-5</v>
      </c>
      <c r="J11" s="64">
        <f t="shared" si="3"/>
        <v>-4</v>
      </c>
      <c r="M11" s="36"/>
      <c r="N11" s="37"/>
      <c r="V11" s="20"/>
    </row>
    <row r="12" spans="1:22">
      <c r="A12" s="87">
        <v>12</v>
      </c>
      <c r="B12" s="86" t="s">
        <v>12</v>
      </c>
      <c r="C12" s="43">
        <v>48</v>
      </c>
      <c r="D12" s="43">
        <v>44</v>
      </c>
      <c r="E12" s="43">
        <v>43</v>
      </c>
      <c r="F12" s="79">
        <f t="shared" si="0"/>
        <v>2.5786240462089429E-5</v>
      </c>
      <c r="G12" s="79">
        <f t="shared" si="1"/>
        <v>-0.10416666666666667</v>
      </c>
      <c r="H12" s="43">
        <f t="shared" si="2"/>
        <v>-5</v>
      </c>
      <c r="I12" s="80">
        <f t="shared" si="4"/>
        <v>-7.3282621759076049E-5</v>
      </c>
      <c r="J12" s="64">
        <f t="shared" si="3"/>
        <v>-1</v>
      </c>
      <c r="V12" s="20"/>
    </row>
    <row r="13" spans="1:22">
      <c r="A13" s="87">
        <v>13</v>
      </c>
      <c r="B13" s="86" t="s">
        <v>13</v>
      </c>
      <c r="C13" s="43">
        <v>17880</v>
      </c>
      <c r="D13" s="43">
        <v>17258</v>
      </c>
      <c r="E13" s="43">
        <v>17189</v>
      </c>
      <c r="F13" s="79">
        <f t="shared" si="0"/>
        <v>1.0307899704717563E-2</v>
      </c>
      <c r="G13" s="79">
        <f t="shared" si="1"/>
        <v>-3.8646532438478751E-2</v>
      </c>
      <c r="H13" s="43">
        <f t="shared" si="2"/>
        <v>-691</v>
      </c>
      <c r="I13" s="80">
        <f t="shared" si="4"/>
        <v>-1.012765832710431E-2</v>
      </c>
      <c r="J13" s="64">
        <f t="shared" si="3"/>
        <v>-69</v>
      </c>
      <c r="M13" s="1"/>
      <c r="N13" s="7"/>
      <c r="V13" s="20"/>
    </row>
    <row r="14" spans="1:22">
      <c r="A14" s="87">
        <v>14</v>
      </c>
      <c r="B14" s="86" t="s">
        <v>14</v>
      </c>
      <c r="C14" s="43">
        <v>34050</v>
      </c>
      <c r="D14" s="43">
        <v>33930</v>
      </c>
      <c r="E14" s="43">
        <v>33867</v>
      </c>
      <c r="F14" s="79">
        <f t="shared" si="0"/>
        <v>2.0309362923943784E-2</v>
      </c>
      <c r="G14" s="79">
        <f t="shared" si="1"/>
        <v>-5.3744493392070486E-3</v>
      </c>
      <c r="H14" s="43">
        <f t="shared" si="2"/>
        <v>-183</v>
      </c>
      <c r="I14" s="80">
        <f t="shared" si="4"/>
        <v>-2.6821439563821836E-3</v>
      </c>
      <c r="J14" s="64">
        <f t="shared" si="3"/>
        <v>-63</v>
      </c>
      <c r="M14" s="1"/>
      <c r="N14" s="7"/>
      <c r="V14" s="20"/>
    </row>
    <row r="15" spans="1:22">
      <c r="A15" s="87">
        <v>15</v>
      </c>
      <c r="B15" s="86" t="s">
        <v>15</v>
      </c>
      <c r="C15" s="43">
        <v>6815</v>
      </c>
      <c r="D15" s="43">
        <v>6653</v>
      </c>
      <c r="E15" s="43">
        <v>6649</v>
      </c>
      <c r="F15" s="79">
        <f t="shared" si="0"/>
        <v>3.9872723914519213E-3</v>
      </c>
      <c r="G15" s="79">
        <f t="shared" si="1"/>
        <v>-2.4358033749082905E-2</v>
      </c>
      <c r="H15" s="43">
        <f t="shared" si="2"/>
        <v>-166</v>
      </c>
      <c r="I15" s="80">
        <f t="shared" si="4"/>
        <v>-2.4329830424013247E-3</v>
      </c>
      <c r="J15" s="64">
        <f t="shared" si="3"/>
        <v>-4</v>
      </c>
      <c r="M15" s="1"/>
      <c r="N15" s="7"/>
      <c r="V15" s="20"/>
    </row>
    <row r="16" spans="1:22">
      <c r="A16" s="87">
        <v>16</v>
      </c>
      <c r="B16" s="86" t="s">
        <v>16</v>
      </c>
      <c r="C16" s="43">
        <v>10686</v>
      </c>
      <c r="D16" s="43">
        <v>10536</v>
      </c>
      <c r="E16" s="43">
        <v>10505</v>
      </c>
      <c r="F16" s="79">
        <f t="shared" si="0"/>
        <v>6.2996385128895223E-3</v>
      </c>
      <c r="G16" s="79">
        <f t="shared" si="1"/>
        <v>-1.6938049784765114E-2</v>
      </c>
      <c r="H16" s="43">
        <f t="shared" si="2"/>
        <v>-181</v>
      </c>
      <c r="I16" s="80">
        <f t="shared" si="4"/>
        <v>-2.6528309076785531E-3</v>
      </c>
      <c r="J16" s="64">
        <f t="shared" si="3"/>
        <v>-31</v>
      </c>
      <c r="M16" s="1"/>
      <c r="N16" s="7"/>
      <c r="V16" s="20"/>
    </row>
    <row r="17" spans="1:22">
      <c r="A17" s="87">
        <v>17</v>
      </c>
      <c r="B17" s="86" t="s">
        <v>17</v>
      </c>
      <c r="C17" s="43">
        <v>2162</v>
      </c>
      <c r="D17" s="43">
        <v>2250</v>
      </c>
      <c r="E17" s="43">
        <v>2264</v>
      </c>
      <c r="F17" s="79">
        <f t="shared" si="0"/>
        <v>1.3576755443295457E-3</v>
      </c>
      <c r="G17" s="79">
        <f t="shared" si="1"/>
        <v>4.7178538390379277E-2</v>
      </c>
      <c r="H17" s="43">
        <f t="shared" si="2"/>
        <v>102</v>
      </c>
      <c r="I17" s="80">
        <f t="shared" si="4"/>
        <v>1.4949654838851516E-3</v>
      </c>
      <c r="J17" s="64">
        <f t="shared" si="3"/>
        <v>14</v>
      </c>
      <c r="M17" s="1"/>
      <c r="N17" s="7"/>
      <c r="V17" s="20"/>
    </row>
    <row r="18" spans="1:22">
      <c r="A18" s="87">
        <v>18</v>
      </c>
      <c r="B18" s="86" t="s">
        <v>18</v>
      </c>
      <c r="C18" s="43">
        <v>9179</v>
      </c>
      <c r="D18" s="43">
        <v>8788</v>
      </c>
      <c r="E18" s="43">
        <v>8766</v>
      </c>
      <c r="F18" s="79">
        <f t="shared" si="0"/>
        <v>5.2567949742017657E-3</v>
      </c>
      <c r="G18" s="79">
        <f t="shared" si="1"/>
        <v>-4.4994008061880378E-2</v>
      </c>
      <c r="H18" s="43">
        <f t="shared" si="2"/>
        <v>-413</v>
      </c>
      <c r="I18" s="80">
        <f t="shared" si="4"/>
        <v>-6.053144557299682E-3</v>
      </c>
      <c r="J18" s="64">
        <f t="shared" si="3"/>
        <v>-22</v>
      </c>
      <c r="M18" s="1"/>
      <c r="N18" s="7"/>
      <c r="V18" s="20"/>
    </row>
    <row r="19" spans="1:22">
      <c r="A19" s="87">
        <v>19</v>
      </c>
      <c r="B19" s="86" t="s">
        <v>19</v>
      </c>
      <c r="C19" s="43">
        <v>331</v>
      </c>
      <c r="D19" s="43">
        <v>307</v>
      </c>
      <c r="E19" s="43">
        <v>308</v>
      </c>
      <c r="F19" s="79">
        <f t="shared" si="0"/>
        <v>1.8470144330984985E-4</v>
      </c>
      <c r="G19" s="79">
        <f t="shared" si="1"/>
        <v>-6.9486404833836862E-2</v>
      </c>
      <c r="H19" s="43">
        <f t="shared" si="2"/>
        <v>-23</v>
      </c>
      <c r="I19" s="80">
        <f t="shared" si="4"/>
        <v>-3.3710006009174984E-4</v>
      </c>
      <c r="J19" s="64">
        <f t="shared" si="3"/>
        <v>1</v>
      </c>
      <c r="M19" s="1"/>
      <c r="N19" s="7"/>
      <c r="V19" s="20"/>
    </row>
    <row r="20" spans="1:22">
      <c r="A20" s="87">
        <v>20</v>
      </c>
      <c r="B20" s="86" t="s">
        <v>20</v>
      </c>
      <c r="C20" s="43">
        <v>4230</v>
      </c>
      <c r="D20" s="43">
        <v>4277</v>
      </c>
      <c r="E20" s="43">
        <v>4301</v>
      </c>
      <c r="F20" s="79">
        <f t="shared" si="0"/>
        <v>2.5792237262196893E-3</v>
      </c>
      <c r="G20" s="79">
        <f t="shared" si="1"/>
        <v>1.6784869976359338E-2</v>
      </c>
      <c r="H20" s="43">
        <f t="shared" si="2"/>
        <v>71</v>
      </c>
      <c r="I20" s="80">
        <f t="shared" si="4"/>
        <v>1.04061322897888E-3</v>
      </c>
      <c r="J20" s="64">
        <f t="shared" si="3"/>
        <v>24</v>
      </c>
      <c r="M20" s="1"/>
      <c r="N20" s="7"/>
      <c r="V20" s="20"/>
    </row>
    <row r="21" spans="1:22">
      <c r="A21" s="87">
        <v>21</v>
      </c>
      <c r="B21" s="86" t="s">
        <v>21</v>
      </c>
      <c r="C21" s="43">
        <v>306</v>
      </c>
      <c r="D21" s="43">
        <v>308</v>
      </c>
      <c r="E21" s="43">
        <v>309</v>
      </c>
      <c r="F21" s="79">
        <f t="shared" si="0"/>
        <v>1.8530112332059613E-4</v>
      </c>
      <c r="G21" s="79">
        <f t="shared" si="1"/>
        <v>9.8039215686274508E-3</v>
      </c>
      <c r="H21" s="43">
        <f t="shared" si="2"/>
        <v>3</v>
      </c>
      <c r="I21" s="80">
        <f t="shared" si="4"/>
        <v>4.3969573055445631E-5</v>
      </c>
      <c r="J21" s="64">
        <f t="shared" si="3"/>
        <v>1</v>
      </c>
      <c r="M21" s="1"/>
      <c r="N21" s="7"/>
    </row>
    <row r="22" spans="1:22">
      <c r="A22" s="87">
        <v>22</v>
      </c>
      <c r="B22" s="86" t="s">
        <v>22</v>
      </c>
      <c r="C22" s="43">
        <v>12144</v>
      </c>
      <c r="D22" s="43">
        <v>12382</v>
      </c>
      <c r="E22" s="43">
        <v>12391</v>
      </c>
      <c r="F22" s="79">
        <f t="shared" si="0"/>
        <v>7.4306350131569795E-3</v>
      </c>
      <c r="G22" s="79">
        <f t="shared" si="1"/>
        <v>2.0339262187088276E-2</v>
      </c>
      <c r="H22" s="43">
        <f t="shared" si="2"/>
        <v>247</v>
      </c>
      <c r="I22" s="80">
        <f t="shared" si="4"/>
        <v>3.6201615148983568E-3</v>
      </c>
      <c r="J22" s="64">
        <f t="shared" si="3"/>
        <v>9</v>
      </c>
      <c r="M22" s="1"/>
      <c r="N22" s="7"/>
    </row>
    <row r="23" spans="1:22">
      <c r="A23" s="87">
        <v>23</v>
      </c>
      <c r="B23" s="86" t="s">
        <v>23</v>
      </c>
      <c r="C23" s="43">
        <v>13070</v>
      </c>
      <c r="D23" s="43">
        <v>13305</v>
      </c>
      <c r="E23" s="43">
        <v>13288</v>
      </c>
      <c r="F23" s="79">
        <f t="shared" si="0"/>
        <v>7.9685479827963802E-3</v>
      </c>
      <c r="G23" s="79">
        <f t="shared" si="1"/>
        <v>1.6679418515684774E-2</v>
      </c>
      <c r="H23" s="43">
        <f t="shared" si="2"/>
        <v>218</v>
      </c>
      <c r="I23" s="80">
        <f t="shared" si="4"/>
        <v>3.195122308695716E-3</v>
      </c>
      <c r="J23" s="64">
        <f t="shared" si="3"/>
        <v>-17</v>
      </c>
    </row>
    <row r="24" spans="1:22">
      <c r="A24" s="87">
        <v>24</v>
      </c>
      <c r="B24" s="86" t="s">
        <v>24</v>
      </c>
      <c r="C24" s="43">
        <v>8227</v>
      </c>
      <c r="D24" s="43">
        <v>7697</v>
      </c>
      <c r="E24" s="43">
        <v>7666</v>
      </c>
      <c r="F24" s="79">
        <f t="shared" si="0"/>
        <v>4.5971469623808736E-3</v>
      </c>
      <c r="G24" s="79">
        <f t="shared" si="1"/>
        <v>-6.8190105749361851E-2</v>
      </c>
      <c r="H24" s="43">
        <f t="shared" si="2"/>
        <v>-561</v>
      </c>
      <c r="I24" s="80">
        <f t="shared" si="4"/>
        <v>-8.2223101613683337E-3</v>
      </c>
      <c r="J24" s="64">
        <f t="shared" si="3"/>
        <v>-31</v>
      </c>
    </row>
    <row r="25" spans="1:22">
      <c r="A25" s="87">
        <v>25</v>
      </c>
      <c r="B25" s="86" t="s">
        <v>25</v>
      </c>
      <c r="C25" s="43">
        <v>31560</v>
      </c>
      <c r="D25" s="43">
        <v>34758</v>
      </c>
      <c r="E25" s="43">
        <v>34778</v>
      </c>
      <c r="F25" s="79">
        <f t="shared" si="0"/>
        <v>2.0855671413733633E-2</v>
      </c>
      <c r="G25" s="79">
        <f t="shared" si="1"/>
        <v>0.10196451204055766</v>
      </c>
      <c r="H25" s="43">
        <f t="shared" si="2"/>
        <v>3218</v>
      </c>
      <c r="I25" s="80">
        <f t="shared" si="4"/>
        <v>4.7164695364141349E-2</v>
      </c>
      <c r="J25" s="64">
        <f t="shared" si="3"/>
        <v>20</v>
      </c>
    </row>
    <row r="26" spans="1:22">
      <c r="A26" s="87">
        <v>26</v>
      </c>
      <c r="B26" s="86" t="s">
        <v>26</v>
      </c>
      <c r="C26" s="43">
        <v>1655</v>
      </c>
      <c r="D26" s="43">
        <v>1653</v>
      </c>
      <c r="E26" s="43">
        <v>1653</v>
      </c>
      <c r="F26" s="79">
        <f t="shared" si="0"/>
        <v>9.9127105776357729E-4</v>
      </c>
      <c r="G26" s="79">
        <f t="shared" si="1"/>
        <v>-1.2084592145015106E-3</v>
      </c>
      <c r="H26" s="43">
        <f t="shared" si="2"/>
        <v>-2</v>
      </c>
      <c r="I26" s="80">
        <f t="shared" si="4"/>
        <v>-2.9313048703630422E-5</v>
      </c>
      <c r="J26" s="64">
        <f t="shared" si="3"/>
        <v>0</v>
      </c>
    </row>
    <row r="27" spans="1:22">
      <c r="A27" s="87">
        <v>27</v>
      </c>
      <c r="B27" s="86" t="s">
        <v>27</v>
      </c>
      <c r="C27" s="43">
        <v>4987</v>
      </c>
      <c r="D27" s="43">
        <v>5262</v>
      </c>
      <c r="E27" s="43">
        <v>5314</v>
      </c>
      <c r="F27" s="79">
        <f t="shared" si="0"/>
        <v>3.1866995771056565E-3</v>
      </c>
      <c r="G27" s="79">
        <f t="shared" si="1"/>
        <v>6.5570483256466819E-2</v>
      </c>
      <c r="H27" s="43">
        <f t="shared" si="2"/>
        <v>327</v>
      </c>
      <c r="I27" s="80">
        <f t="shared" si="4"/>
        <v>4.7926834630435738E-3</v>
      </c>
      <c r="J27" s="64">
        <f t="shared" si="3"/>
        <v>52</v>
      </c>
    </row>
    <row r="28" spans="1:22">
      <c r="A28" s="87">
        <v>28</v>
      </c>
      <c r="B28" s="86" t="s">
        <v>28</v>
      </c>
      <c r="C28" s="43">
        <v>15333</v>
      </c>
      <c r="D28" s="43">
        <v>9319</v>
      </c>
      <c r="E28" s="43">
        <v>9401</v>
      </c>
      <c r="F28" s="79">
        <f t="shared" si="0"/>
        <v>5.6375917810256443E-3</v>
      </c>
      <c r="G28" s="79">
        <f t="shared" si="1"/>
        <v>-0.38687797560816539</v>
      </c>
      <c r="H28" s="43">
        <f t="shared" si="2"/>
        <v>-5932</v>
      </c>
      <c r="I28" s="80">
        <f t="shared" si="4"/>
        <v>-8.6942502454967832E-2</v>
      </c>
      <c r="J28" s="64">
        <f t="shared" si="3"/>
        <v>82</v>
      </c>
    </row>
    <row r="29" spans="1:22">
      <c r="A29" s="87">
        <v>29</v>
      </c>
      <c r="B29" s="86" t="s">
        <v>29</v>
      </c>
      <c r="C29" s="43">
        <v>3395</v>
      </c>
      <c r="D29" s="43">
        <v>3436</v>
      </c>
      <c r="E29" s="43">
        <v>3455</v>
      </c>
      <c r="F29" s="79">
        <f t="shared" si="0"/>
        <v>2.0718944371283482E-3</v>
      </c>
      <c r="G29" s="79">
        <f t="shared" si="1"/>
        <v>1.7673048600883652E-2</v>
      </c>
      <c r="H29" s="43">
        <f t="shared" si="2"/>
        <v>60</v>
      </c>
      <c r="I29" s="80">
        <f t="shared" si="4"/>
        <v>8.7939146110891265E-4</v>
      </c>
      <c r="J29" s="64">
        <f t="shared" si="3"/>
        <v>19</v>
      </c>
    </row>
    <row r="30" spans="1:22">
      <c r="A30" s="87">
        <v>30</v>
      </c>
      <c r="B30" s="86" t="s">
        <v>30</v>
      </c>
      <c r="C30" s="43">
        <v>1116</v>
      </c>
      <c r="D30" s="43">
        <v>1090</v>
      </c>
      <c r="E30" s="43">
        <v>1095</v>
      </c>
      <c r="F30" s="79">
        <f t="shared" si="0"/>
        <v>6.5664961176716105E-4</v>
      </c>
      <c r="G30" s="79">
        <f t="shared" si="1"/>
        <v>-1.8817204301075269E-2</v>
      </c>
      <c r="H30" s="43">
        <f t="shared" si="2"/>
        <v>-21</v>
      </c>
      <c r="I30" s="80">
        <f t="shared" si="4"/>
        <v>-3.0778701138811941E-4</v>
      </c>
      <c r="J30" s="64">
        <f t="shared" si="3"/>
        <v>5</v>
      </c>
    </row>
    <row r="31" spans="1:22">
      <c r="A31" s="87">
        <v>31</v>
      </c>
      <c r="B31" s="86" t="s">
        <v>31</v>
      </c>
      <c r="C31" s="43">
        <v>20667</v>
      </c>
      <c r="D31" s="43">
        <v>20575</v>
      </c>
      <c r="E31" s="43">
        <v>20668</v>
      </c>
      <c r="F31" s="79">
        <f t="shared" si="0"/>
        <v>1.2394186462103822E-2</v>
      </c>
      <c r="G31" s="79">
        <f t="shared" si="1"/>
        <v>4.8386316349736297E-5</v>
      </c>
      <c r="H31" s="43">
        <f t="shared" si="2"/>
        <v>1</v>
      </c>
      <c r="I31" s="80">
        <f t="shared" si="4"/>
        <v>1.4656524351815211E-5</v>
      </c>
      <c r="J31" s="64">
        <f t="shared" si="3"/>
        <v>93</v>
      </c>
    </row>
    <row r="32" spans="1:22">
      <c r="A32" s="87">
        <v>32</v>
      </c>
      <c r="B32" s="86" t="s">
        <v>32</v>
      </c>
      <c r="C32" s="43">
        <v>6124</v>
      </c>
      <c r="D32" s="43">
        <v>6207</v>
      </c>
      <c r="E32" s="43">
        <v>6212</v>
      </c>
      <c r="F32" s="79">
        <f t="shared" si="0"/>
        <v>3.7252122267558033E-3</v>
      </c>
      <c r="G32" s="79">
        <f t="shared" si="1"/>
        <v>1.4369693011103853E-2</v>
      </c>
      <c r="H32" s="43">
        <f t="shared" si="2"/>
        <v>88</v>
      </c>
      <c r="I32" s="80">
        <f t="shared" si="4"/>
        <v>1.2897741429597385E-3</v>
      </c>
      <c r="J32" s="64">
        <f t="shared" si="3"/>
        <v>5</v>
      </c>
    </row>
    <row r="33" spans="1:10">
      <c r="A33" s="87">
        <v>33</v>
      </c>
      <c r="B33" s="86" t="s">
        <v>33</v>
      </c>
      <c r="C33" s="43">
        <v>18271</v>
      </c>
      <c r="D33" s="43">
        <v>20838</v>
      </c>
      <c r="E33" s="43">
        <v>20752</v>
      </c>
      <c r="F33" s="79">
        <f t="shared" si="0"/>
        <v>1.2444559583006509E-2</v>
      </c>
      <c r="G33" s="79">
        <f t="shared" si="1"/>
        <v>0.13578895517486728</v>
      </c>
      <c r="H33" s="43">
        <f t="shared" si="2"/>
        <v>2481</v>
      </c>
      <c r="I33" s="80">
        <f t="shared" si="4"/>
        <v>3.636283691685354E-2</v>
      </c>
      <c r="J33" s="64">
        <f t="shared" si="3"/>
        <v>-86</v>
      </c>
    </row>
    <row r="34" spans="1:10">
      <c r="A34" s="87">
        <v>35</v>
      </c>
      <c r="B34" s="86" t="s">
        <v>34</v>
      </c>
      <c r="C34" s="64">
        <v>35357</v>
      </c>
      <c r="D34" s="64">
        <v>20102</v>
      </c>
      <c r="E34" s="64">
        <v>19949</v>
      </c>
      <c r="F34" s="79">
        <f t="shared" ref="F34:F65" si="5">E34/$E$90</f>
        <v>1.1963016534377256E-2</v>
      </c>
      <c r="G34" s="79">
        <f t="shared" ref="G34:G65" si="6">(E34-C34)/C34</f>
        <v>-0.43578357892355118</v>
      </c>
      <c r="H34" s="43">
        <f t="shared" ref="H34:H65" si="7">E34-C34</f>
        <v>-15408</v>
      </c>
      <c r="I34" s="80">
        <f t="shared" si="4"/>
        <v>-0.22582772721276875</v>
      </c>
      <c r="J34" s="64">
        <f t="shared" ref="J34:J66" si="8">E34-D34</f>
        <v>-153</v>
      </c>
    </row>
    <row r="35" spans="1:10">
      <c r="A35" s="87">
        <v>36</v>
      </c>
      <c r="B35" s="86" t="s">
        <v>35</v>
      </c>
      <c r="C35" s="64">
        <v>1119</v>
      </c>
      <c r="D35" s="64">
        <v>854</v>
      </c>
      <c r="E35" s="64">
        <v>857</v>
      </c>
      <c r="F35" s="79">
        <f t="shared" si="5"/>
        <v>5.1392576920954983E-4</v>
      </c>
      <c r="G35" s="79">
        <f t="shared" si="6"/>
        <v>-0.23413762287756926</v>
      </c>
      <c r="H35" s="43">
        <f t="shared" si="7"/>
        <v>-262</v>
      </c>
      <c r="I35" s="80">
        <f t="shared" si="4"/>
        <v>-3.8400093801755852E-3</v>
      </c>
      <c r="J35" s="64">
        <f t="shared" si="8"/>
        <v>3</v>
      </c>
    </row>
    <row r="36" spans="1:10">
      <c r="A36" s="87">
        <v>37</v>
      </c>
      <c r="B36" s="86" t="s">
        <v>36</v>
      </c>
      <c r="C36" s="64">
        <v>335</v>
      </c>
      <c r="D36" s="64">
        <v>358</v>
      </c>
      <c r="E36" s="64">
        <v>360</v>
      </c>
      <c r="F36" s="79">
        <f t="shared" si="5"/>
        <v>2.1588480386865568E-4</v>
      </c>
      <c r="G36" s="79">
        <f t="shared" si="6"/>
        <v>7.4626865671641784E-2</v>
      </c>
      <c r="H36" s="43">
        <f t="shared" si="7"/>
        <v>25</v>
      </c>
      <c r="I36" s="80">
        <f t="shared" si="4"/>
        <v>3.6641310879538026E-4</v>
      </c>
      <c r="J36" s="64">
        <f t="shared" si="8"/>
        <v>2</v>
      </c>
    </row>
    <row r="37" spans="1:10">
      <c r="A37" s="87">
        <v>38</v>
      </c>
      <c r="B37" s="86" t="s">
        <v>37</v>
      </c>
      <c r="C37" s="64">
        <v>3351</v>
      </c>
      <c r="D37" s="64">
        <v>3073</v>
      </c>
      <c r="E37" s="64">
        <v>3080</v>
      </c>
      <c r="F37" s="79">
        <f t="shared" si="5"/>
        <v>1.8470144330984986E-3</v>
      </c>
      <c r="G37" s="79">
        <f t="shared" si="6"/>
        <v>-8.0871381677111304E-2</v>
      </c>
      <c r="H37" s="43">
        <f t="shared" si="7"/>
        <v>-271</v>
      </c>
      <c r="I37" s="80">
        <f t="shared" si="4"/>
        <v>-3.9719180993419223E-3</v>
      </c>
      <c r="J37" s="64">
        <f t="shared" si="8"/>
        <v>7</v>
      </c>
    </row>
    <row r="38" spans="1:10">
      <c r="A38" s="87">
        <v>39</v>
      </c>
      <c r="B38" s="86" t="s">
        <v>38</v>
      </c>
      <c r="C38" s="64">
        <v>161</v>
      </c>
      <c r="D38" s="64">
        <v>135</v>
      </c>
      <c r="E38" s="64">
        <v>139</v>
      </c>
      <c r="F38" s="79">
        <f t="shared" si="5"/>
        <v>8.3355521493730947E-5</v>
      </c>
      <c r="G38" s="79">
        <f t="shared" si="6"/>
        <v>-0.13664596273291926</v>
      </c>
      <c r="H38" s="43">
        <f t="shared" si="7"/>
        <v>-22</v>
      </c>
      <c r="I38" s="80">
        <f t="shared" si="4"/>
        <v>-3.2244353573993462E-4</v>
      </c>
      <c r="J38" s="64">
        <f t="shared" si="8"/>
        <v>4</v>
      </c>
    </row>
    <row r="39" spans="1:10">
      <c r="A39" s="87">
        <v>41</v>
      </c>
      <c r="B39" s="86" t="s">
        <v>39</v>
      </c>
      <c r="C39" s="64">
        <v>108226</v>
      </c>
      <c r="D39" s="64">
        <v>111468</v>
      </c>
      <c r="E39" s="64">
        <v>111440</v>
      </c>
      <c r="F39" s="79">
        <f t="shared" si="5"/>
        <v>6.6828340397563857E-2</v>
      </c>
      <c r="G39" s="79">
        <f t="shared" si="6"/>
        <v>2.9697115295769964E-2</v>
      </c>
      <c r="H39" s="43">
        <f t="shared" si="7"/>
        <v>3214</v>
      </c>
      <c r="I39" s="80">
        <f t="shared" si="4"/>
        <v>4.7106069266734087E-2</v>
      </c>
      <c r="J39" s="64">
        <f t="shared" si="8"/>
        <v>-28</v>
      </c>
    </row>
    <row r="40" spans="1:10">
      <c r="A40" s="87">
        <v>42</v>
      </c>
      <c r="B40" s="86" t="s">
        <v>40</v>
      </c>
      <c r="C40" s="64">
        <v>12166</v>
      </c>
      <c r="D40" s="64">
        <v>12690</v>
      </c>
      <c r="E40" s="64">
        <v>12545</v>
      </c>
      <c r="F40" s="79">
        <f t="shared" si="5"/>
        <v>7.5229857348119043E-3</v>
      </c>
      <c r="G40" s="79">
        <f t="shared" si="6"/>
        <v>3.1152391911885582E-2</v>
      </c>
      <c r="H40" s="43">
        <f t="shared" si="7"/>
        <v>379</v>
      </c>
      <c r="I40" s="80">
        <f t="shared" si="4"/>
        <v>5.5548227293379651E-3</v>
      </c>
      <c r="J40" s="64">
        <f t="shared" si="8"/>
        <v>-145</v>
      </c>
    </row>
    <row r="41" spans="1:10">
      <c r="A41" s="87">
        <v>43</v>
      </c>
      <c r="B41" s="86" t="s">
        <v>41</v>
      </c>
      <c r="C41" s="64">
        <v>52882</v>
      </c>
      <c r="D41" s="64">
        <v>50282</v>
      </c>
      <c r="E41" s="64">
        <v>50277</v>
      </c>
      <c r="F41" s="79">
        <f t="shared" si="5"/>
        <v>3.0150111900290006E-2</v>
      </c>
      <c r="G41" s="79">
        <f t="shared" si="6"/>
        <v>-4.926061797965281E-2</v>
      </c>
      <c r="H41" s="43">
        <f t="shared" si="7"/>
        <v>-2605</v>
      </c>
      <c r="I41" s="80">
        <f t="shared" si="4"/>
        <v>-3.8180245936478625E-2</v>
      </c>
      <c r="J41" s="64">
        <f t="shared" si="8"/>
        <v>-5</v>
      </c>
    </row>
    <row r="42" spans="1:10">
      <c r="A42" s="87">
        <v>45</v>
      </c>
      <c r="B42" s="86" t="s">
        <v>42</v>
      </c>
      <c r="C42" s="64">
        <v>38841</v>
      </c>
      <c r="D42" s="64">
        <v>42220</v>
      </c>
      <c r="E42" s="64">
        <v>42596</v>
      </c>
      <c r="F42" s="79">
        <f t="shared" si="5"/>
        <v>2.5543969737747939E-2</v>
      </c>
      <c r="G42" s="79">
        <f t="shared" si="6"/>
        <v>9.6676192682989631E-2</v>
      </c>
      <c r="H42" s="43">
        <f t="shared" si="7"/>
        <v>3755</v>
      </c>
      <c r="I42" s="80">
        <f t="shared" si="4"/>
        <v>5.5035248941066116E-2</v>
      </c>
      <c r="J42" s="64">
        <f t="shared" si="8"/>
        <v>376</v>
      </c>
    </row>
    <row r="43" spans="1:10">
      <c r="A43" s="87">
        <v>46</v>
      </c>
      <c r="B43" s="86" t="s">
        <v>43</v>
      </c>
      <c r="C43" s="64">
        <v>104227</v>
      </c>
      <c r="D43" s="64">
        <v>113685</v>
      </c>
      <c r="E43" s="64">
        <v>114523</v>
      </c>
      <c r="F43" s="79">
        <f t="shared" si="5"/>
        <v>6.8677153870694591E-2</v>
      </c>
      <c r="G43" s="79">
        <f t="shared" si="6"/>
        <v>9.8784384084738122E-2</v>
      </c>
      <c r="H43" s="43">
        <f t="shared" si="7"/>
        <v>10296</v>
      </c>
      <c r="I43" s="80">
        <f t="shared" si="4"/>
        <v>0.1509035747262894</v>
      </c>
      <c r="J43" s="64">
        <f t="shared" si="8"/>
        <v>838</v>
      </c>
    </row>
    <row r="44" spans="1:10">
      <c r="A44" s="87">
        <v>47</v>
      </c>
      <c r="B44" s="86" t="s">
        <v>44</v>
      </c>
      <c r="C44" s="64">
        <v>276343</v>
      </c>
      <c r="D44" s="64">
        <v>286150</v>
      </c>
      <c r="E44" s="64">
        <v>287467</v>
      </c>
      <c r="F44" s="79">
        <f t="shared" si="5"/>
        <v>0.17238821364919679</v>
      </c>
      <c r="G44" s="79">
        <f t="shared" si="6"/>
        <v>4.025432162204217E-2</v>
      </c>
      <c r="H44" s="43">
        <f t="shared" si="7"/>
        <v>11124</v>
      </c>
      <c r="I44" s="80">
        <f t="shared" si="4"/>
        <v>0.16303917688959241</v>
      </c>
      <c r="J44" s="64">
        <f t="shared" si="8"/>
        <v>1317</v>
      </c>
    </row>
    <row r="45" spans="1:10">
      <c r="A45" s="87">
        <v>49</v>
      </c>
      <c r="B45" s="86" t="s">
        <v>45</v>
      </c>
      <c r="C45" s="64">
        <v>120907</v>
      </c>
      <c r="D45" s="64">
        <v>119942</v>
      </c>
      <c r="E45" s="64">
        <v>119961</v>
      </c>
      <c r="F45" s="79">
        <f t="shared" si="5"/>
        <v>7.1938213769132786E-2</v>
      </c>
      <c r="G45" s="79">
        <f t="shared" si="6"/>
        <v>-7.8241954560116459E-3</v>
      </c>
      <c r="H45" s="43">
        <f t="shared" si="7"/>
        <v>-946</v>
      </c>
      <c r="I45" s="80">
        <f t="shared" si="4"/>
        <v>-1.3865072036817189E-2</v>
      </c>
      <c r="J45" s="64">
        <f t="shared" si="8"/>
        <v>19</v>
      </c>
    </row>
    <row r="46" spans="1:10">
      <c r="A46" s="87">
        <v>50</v>
      </c>
      <c r="B46" s="86" t="s">
        <v>46</v>
      </c>
      <c r="C46" s="64">
        <v>2422</v>
      </c>
      <c r="D46" s="64">
        <v>2184</v>
      </c>
      <c r="E46" s="64">
        <v>2193</v>
      </c>
      <c r="F46" s="79">
        <f t="shared" si="5"/>
        <v>1.3150982635665609E-3</v>
      </c>
      <c r="G46" s="79">
        <f t="shared" si="6"/>
        <v>-9.4549958711808421E-2</v>
      </c>
      <c r="H46" s="43">
        <f t="shared" si="7"/>
        <v>-229</v>
      </c>
      <c r="I46" s="80">
        <f t="shared" si="4"/>
        <v>-3.3563440765656833E-3</v>
      </c>
      <c r="J46" s="64">
        <f t="shared" si="8"/>
        <v>9</v>
      </c>
    </row>
    <row r="47" spans="1:10">
      <c r="A47" s="87">
        <v>51</v>
      </c>
      <c r="B47" s="86" t="s">
        <v>47</v>
      </c>
      <c r="C47" s="64">
        <v>235</v>
      </c>
      <c r="D47" s="64">
        <v>295</v>
      </c>
      <c r="E47" s="64">
        <v>299</v>
      </c>
      <c r="F47" s="79">
        <f t="shared" si="5"/>
        <v>1.7930432321313348E-4</v>
      </c>
      <c r="G47" s="79">
        <f t="shared" si="6"/>
        <v>0.2723404255319149</v>
      </c>
      <c r="H47" s="43">
        <f t="shared" si="7"/>
        <v>64</v>
      </c>
      <c r="I47" s="80">
        <f t="shared" si="4"/>
        <v>9.380175585161735E-4</v>
      </c>
      <c r="J47" s="64">
        <f t="shared" si="8"/>
        <v>4</v>
      </c>
    </row>
    <row r="48" spans="1:10">
      <c r="A48" s="87">
        <v>52</v>
      </c>
      <c r="B48" s="86" t="s">
        <v>48</v>
      </c>
      <c r="C48" s="64">
        <v>17449</v>
      </c>
      <c r="D48" s="64">
        <v>17972</v>
      </c>
      <c r="E48" s="64">
        <v>17941</v>
      </c>
      <c r="F48" s="79">
        <f t="shared" si="5"/>
        <v>1.0758859072798754E-2</v>
      </c>
      <c r="G48" s="79">
        <f t="shared" si="6"/>
        <v>2.8196458249756431E-2</v>
      </c>
      <c r="H48" s="43">
        <f t="shared" si="7"/>
        <v>492</v>
      </c>
      <c r="I48" s="80">
        <f t="shared" si="4"/>
        <v>7.2110099810930835E-3</v>
      </c>
      <c r="J48" s="64">
        <f t="shared" si="8"/>
        <v>-31</v>
      </c>
    </row>
    <row r="49" spans="1:10">
      <c r="A49" s="87">
        <v>53</v>
      </c>
      <c r="B49" s="86" t="s">
        <v>49</v>
      </c>
      <c r="C49" s="64">
        <v>2236</v>
      </c>
      <c r="D49" s="64">
        <v>2595</v>
      </c>
      <c r="E49" s="64">
        <v>2607</v>
      </c>
      <c r="F49" s="79">
        <f t="shared" si="5"/>
        <v>1.563365788015515E-3</v>
      </c>
      <c r="G49" s="79">
        <f t="shared" si="6"/>
        <v>0.16592128801431127</v>
      </c>
      <c r="H49" s="43">
        <f t="shared" si="7"/>
        <v>371</v>
      </c>
      <c r="I49" s="80">
        <f t="shared" si="4"/>
        <v>5.4375705345234429E-3</v>
      </c>
      <c r="J49" s="64">
        <f t="shared" si="8"/>
        <v>12</v>
      </c>
    </row>
    <row r="50" spans="1:10">
      <c r="A50" s="87">
        <v>55</v>
      </c>
      <c r="B50" s="86" t="s">
        <v>50</v>
      </c>
      <c r="C50" s="64">
        <v>15396</v>
      </c>
      <c r="D50" s="64">
        <v>16614</v>
      </c>
      <c r="E50" s="64">
        <v>16650</v>
      </c>
      <c r="F50" s="79">
        <f t="shared" si="5"/>
        <v>9.9846721789253259E-3</v>
      </c>
      <c r="G50" s="79">
        <f t="shared" si="6"/>
        <v>8.1449727201870617E-2</v>
      </c>
      <c r="H50" s="43">
        <f t="shared" si="7"/>
        <v>1254</v>
      </c>
      <c r="I50" s="80">
        <f t="shared" si="4"/>
        <v>1.8379281537176273E-2</v>
      </c>
      <c r="J50" s="64">
        <f t="shared" si="8"/>
        <v>36</v>
      </c>
    </row>
    <row r="51" spans="1:10">
      <c r="A51" s="87">
        <v>56</v>
      </c>
      <c r="B51" s="86" t="s">
        <v>51</v>
      </c>
      <c r="C51" s="64">
        <v>89897</v>
      </c>
      <c r="D51" s="64">
        <v>98943</v>
      </c>
      <c r="E51" s="64">
        <v>99347</v>
      </c>
      <c r="F51" s="79">
        <f t="shared" si="5"/>
        <v>5.9576410027609265E-2</v>
      </c>
      <c r="G51" s="79">
        <f t="shared" si="6"/>
        <v>0.10512030434830973</v>
      </c>
      <c r="H51" s="43">
        <f t="shared" si="7"/>
        <v>9450</v>
      </c>
      <c r="I51" s="80">
        <f t="shared" si="4"/>
        <v>0.13850415512465375</v>
      </c>
      <c r="J51" s="64">
        <f t="shared" si="8"/>
        <v>404</v>
      </c>
    </row>
    <row r="52" spans="1:10">
      <c r="A52" s="87">
        <v>58</v>
      </c>
      <c r="B52" s="86" t="s">
        <v>52</v>
      </c>
      <c r="C52" s="64">
        <v>1980</v>
      </c>
      <c r="D52" s="64">
        <v>2070</v>
      </c>
      <c r="E52" s="64">
        <v>2063</v>
      </c>
      <c r="F52" s="79">
        <f t="shared" si="5"/>
        <v>1.2371398621695464E-3</v>
      </c>
      <c r="G52" s="79">
        <f t="shared" si="6"/>
        <v>4.1919191919191919E-2</v>
      </c>
      <c r="H52" s="43">
        <f t="shared" si="7"/>
        <v>83</v>
      </c>
      <c r="I52" s="80">
        <f t="shared" si="4"/>
        <v>1.2164915212006624E-3</v>
      </c>
      <c r="J52" s="64">
        <f t="shared" si="8"/>
        <v>-7</v>
      </c>
    </row>
    <row r="53" spans="1:10">
      <c r="A53" s="87">
        <v>59</v>
      </c>
      <c r="B53" s="86" t="s">
        <v>53</v>
      </c>
      <c r="C53" s="64">
        <v>1812</v>
      </c>
      <c r="D53" s="64">
        <v>1928</v>
      </c>
      <c r="E53" s="64">
        <v>1925</v>
      </c>
      <c r="F53" s="79">
        <f t="shared" si="5"/>
        <v>1.1543840206865617E-3</v>
      </c>
      <c r="G53" s="79">
        <f t="shared" si="6"/>
        <v>6.2362030905077262E-2</v>
      </c>
      <c r="H53" s="43">
        <f t="shared" si="7"/>
        <v>113</v>
      </c>
      <c r="I53" s="80">
        <f t="shared" si="4"/>
        <v>1.6561872517551189E-3</v>
      </c>
      <c r="J53" s="64">
        <f t="shared" si="8"/>
        <v>-3</v>
      </c>
    </row>
    <row r="54" spans="1:10">
      <c r="A54" s="87">
        <v>60</v>
      </c>
      <c r="B54" s="86" t="s">
        <v>54</v>
      </c>
      <c r="C54" s="64">
        <v>723</v>
      </c>
      <c r="D54" s="64">
        <v>762</v>
      </c>
      <c r="E54" s="64">
        <v>764</v>
      </c>
      <c r="F54" s="79">
        <f t="shared" si="5"/>
        <v>4.5815552821014708E-4</v>
      </c>
      <c r="G54" s="79">
        <f t="shared" si="6"/>
        <v>5.6708160442600276E-2</v>
      </c>
      <c r="H54" s="43">
        <f t="shared" si="7"/>
        <v>41</v>
      </c>
      <c r="I54" s="80">
        <f t="shared" si="4"/>
        <v>6.0091749842442366E-4</v>
      </c>
      <c r="J54" s="64">
        <f t="shared" si="8"/>
        <v>2</v>
      </c>
    </row>
    <row r="55" spans="1:10">
      <c r="A55" s="87">
        <v>61</v>
      </c>
      <c r="B55" s="86" t="s">
        <v>55</v>
      </c>
      <c r="C55" s="64">
        <v>3167</v>
      </c>
      <c r="D55" s="64">
        <v>3216</v>
      </c>
      <c r="E55" s="64">
        <v>3262</v>
      </c>
      <c r="F55" s="79">
        <f t="shared" si="5"/>
        <v>1.9561561950543192E-3</v>
      </c>
      <c r="G55" s="79">
        <f t="shared" si="6"/>
        <v>2.9996842437638144E-2</v>
      </c>
      <c r="H55" s="43">
        <f t="shared" si="7"/>
        <v>95</v>
      </c>
      <c r="I55" s="80">
        <f t="shared" si="4"/>
        <v>1.3923698134224449E-3</v>
      </c>
      <c r="J55" s="64">
        <f t="shared" si="8"/>
        <v>46</v>
      </c>
    </row>
    <row r="56" spans="1:10">
      <c r="A56" s="87">
        <v>62</v>
      </c>
      <c r="B56" s="86" t="s">
        <v>56</v>
      </c>
      <c r="C56" s="64">
        <v>5981</v>
      </c>
      <c r="D56" s="64">
        <v>6469</v>
      </c>
      <c r="E56" s="64">
        <v>6540</v>
      </c>
      <c r="F56" s="79">
        <f t="shared" si="5"/>
        <v>3.921907270280578E-3</v>
      </c>
      <c r="G56" s="79">
        <f t="shared" si="6"/>
        <v>9.3462631666945323E-2</v>
      </c>
      <c r="H56" s="43">
        <f t="shared" si="7"/>
        <v>559</v>
      </c>
      <c r="I56" s="80">
        <f t="shared" si="4"/>
        <v>8.1929971126647027E-3</v>
      </c>
      <c r="J56" s="64">
        <f t="shared" si="8"/>
        <v>71</v>
      </c>
    </row>
    <row r="57" spans="1:10">
      <c r="A57" s="87">
        <v>63</v>
      </c>
      <c r="B57" s="86" t="s">
        <v>57</v>
      </c>
      <c r="C57" s="64">
        <v>1856</v>
      </c>
      <c r="D57" s="64">
        <v>1730</v>
      </c>
      <c r="E57" s="64">
        <v>1767</v>
      </c>
      <c r="F57" s="79">
        <f t="shared" si="5"/>
        <v>1.0596345789886516E-3</v>
      </c>
      <c r="G57" s="79">
        <f t="shared" si="6"/>
        <v>-4.7952586206896554E-2</v>
      </c>
      <c r="H57" s="43">
        <f t="shared" si="7"/>
        <v>-89</v>
      </c>
      <c r="I57" s="80">
        <f t="shared" si="4"/>
        <v>-1.3044306673115538E-3</v>
      </c>
      <c r="J57" s="64">
        <f t="shared" si="8"/>
        <v>37</v>
      </c>
    </row>
    <row r="58" spans="1:10">
      <c r="A58" s="87">
        <v>64</v>
      </c>
      <c r="B58" s="86" t="s">
        <v>58</v>
      </c>
      <c r="C58" s="64">
        <v>7748</v>
      </c>
      <c r="D58" s="64">
        <v>7757</v>
      </c>
      <c r="E58" s="64">
        <v>7770</v>
      </c>
      <c r="F58" s="79">
        <f t="shared" si="5"/>
        <v>4.6595136834984849E-3</v>
      </c>
      <c r="G58" s="79">
        <f t="shared" si="6"/>
        <v>2.8394424367578731E-3</v>
      </c>
      <c r="H58" s="43">
        <f t="shared" si="7"/>
        <v>22</v>
      </c>
      <c r="I58" s="80">
        <f t="shared" si="4"/>
        <v>3.2244353573993462E-4</v>
      </c>
      <c r="J58" s="64">
        <f t="shared" si="8"/>
        <v>13</v>
      </c>
    </row>
    <row r="59" spans="1:10">
      <c r="A59" s="87">
        <v>65</v>
      </c>
      <c r="B59" s="86" t="s">
        <v>59</v>
      </c>
      <c r="C59" s="64">
        <v>4353</v>
      </c>
      <c r="D59" s="64">
        <v>4335</v>
      </c>
      <c r="E59" s="64">
        <v>4344</v>
      </c>
      <c r="F59" s="79">
        <f t="shared" si="5"/>
        <v>2.6050099666817786E-3</v>
      </c>
      <c r="G59" s="79">
        <f t="shared" si="6"/>
        <v>-2.0675396278428669E-3</v>
      </c>
      <c r="H59" s="43">
        <f t="shared" si="7"/>
        <v>-9</v>
      </c>
      <c r="I59" s="80">
        <f t="shared" si="4"/>
        <v>-1.3190871916633689E-4</v>
      </c>
      <c r="J59" s="64">
        <f t="shared" si="8"/>
        <v>9</v>
      </c>
    </row>
    <row r="60" spans="1:10">
      <c r="A60" s="87">
        <v>66</v>
      </c>
      <c r="B60" s="86" t="s">
        <v>60</v>
      </c>
      <c r="C60" s="64">
        <v>10094</v>
      </c>
      <c r="D60" s="64">
        <v>10921</v>
      </c>
      <c r="E60" s="64">
        <v>10929</v>
      </c>
      <c r="F60" s="79">
        <f t="shared" si="5"/>
        <v>6.5539028374459385E-3</v>
      </c>
      <c r="G60" s="79">
        <f t="shared" si="6"/>
        <v>8.2722409352090354E-2</v>
      </c>
      <c r="H60" s="43">
        <f t="shared" si="7"/>
        <v>835</v>
      </c>
      <c r="I60" s="80">
        <f t="shared" si="4"/>
        <v>1.2238197833765702E-2</v>
      </c>
      <c r="J60" s="64">
        <f t="shared" si="8"/>
        <v>8</v>
      </c>
    </row>
    <row r="61" spans="1:10">
      <c r="A61" s="87">
        <v>68</v>
      </c>
      <c r="B61" s="86" t="s">
        <v>61</v>
      </c>
      <c r="C61" s="64">
        <v>11147</v>
      </c>
      <c r="D61" s="64">
        <v>42613</v>
      </c>
      <c r="E61" s="64">
        <v>43162</v>
      </c>
      <c r="F61" s="79">
        <f t="shared" si="5"/>
        <v>2.5883388623830324E-2</v>
      </c>
      <c r="G61" s="79">
        <f t="shared" si="6"/>
        <v>2.8720732035525254</v>
      </c>
      <c r="H61" s="43">
        <f t="shared" si="7"/>
        <v>32015</v>
      </c>
      <c r="I61" s="80">
        <f t="shared" si="4"/>
        <v>0.46922862712336394</v>
      </c>
      <c r="J61" s="64">
        <f t="shared" si="8"/>
        <v>549</v>
      </c>
    </row>
    <row r="62" spans="1:10">
      <c r="A62" s="87">
        <v>69</v>
      </c>
      <c r="B62" s="86" t="s">
        <v>62</v>
      </c>
      <c r="C62" s="64">
        <v>41872</v>
      </c>
      <c r="D62" s="64">
        <v>43532</v>
      </c>
      <c r="E62" s="64">
        <v>43847</v>
      </c>
      <c r="F62" s="79">
        <f t="shared" si="5"/>
        <v>2.6294169431191516E-2</v>
      </c>
      <c r="G62" s="79">
        <f t="shared" si="6"/>
        <v>4.7167558272831485E-2</v>
      </c>
      <c r="H62" s="43">
        <f t="shared" si="7"/>
        <v>1975</v>
      </c>
      <c r="I62" s="80">
        <f t="shared" si="4"/>
        <v>2.8946635594835041E-2</v>
      </c>
      <c r="J62" s="64">
        <f t="shared" si="8"/>
        <v>315</v>
      </c>
    </row>
    <row r="63" spans="1:10">
      <c r="A63" s="87">
        <v>70</v>
      </c>
      <c r="B63" s="86" t="s">
        <v>63</v>
      </c>
      <c r="C63" s="64">
        <v>23103</v>
      </c>
      <c r="D63" s="64">
        <v>22251</v>
      </c>
      <c r="E63" s="64">
        <v>22216</v>
      </c>
      <c r="F63" s="79">
        <f t="shared" si="5"/>
        <v>1.3322491118739042E-2</v>
      </c>
      <c r="G63" s="79">
        <f t="shared" si="6"/>
        <v>-3.8393282257715447E-2</v>
      </c>
      <c r="H63" s="43">
        <f t="shared" si="7"/>
        <v>-887</v>
      </c>
      <c r="I63" s="80">
        <f t="shared" si="4"/>
        <v>-1.3000337100060091E-2</v>
      </c>
      <c r="J63" s="64">
        <f t="shared" si="8"/>
        <v>-35</v>
      </c>
    </row>
    <row r="64" spans="1:10">
      <c r="A64" s="87">
        <v>71</v>
      </c>
      <c r="B64" s="86" t="s">
        <v>64</v>
      </c>
      <c r="C64" s="64">
        <v>19047</v>
      </c>
      <c r="D64" s="64">
        <v>20312</v>
      </c>
      <c r="E64" s="64">
        <v>20432</v>
      </c>
      <c r="F64" s="79">
        <f t="shared" si="5"/>
        <v>1.2252661979567703E-2</v>
      </c>
      <c r="G64" s="79">
        <f t="shared" si="6"/>
        <v>7.271486323305508E-2</v>
      </c>
      <c r="H64" s="43">
        <f t="shared" si="7"/>
        <v>1385</v>
      </c>
      <c r="I64" s="80">
        <f t="shared" si="4"/>
        <v>2.0299286227264065E-2</v>
      </c>
      <c r="J64" s="64">
        <f t="shared" si="8"/>
        <v>120</v>
      </c>
    </row>
    <row r="65" spans="1:23">
      <c r="A65" s="87">
        <v>72</v>
      </c>
      <c r="B65" s="86" t="s">
        <v>65</v>
      </c>
      <c r="C65" s="64">
        <v>683</v>
      </c>
      <c r="D65" s="64">
        <v>765</v>
      </c>
      <c r="E65" s="64">
        <v>775</v>
      </c>
      <c r="F65" s="79">
        <f t="shared" si="5"/>
        <v>4.6475200832835599E-4</v>
      </c>
      <c r="G65" s="79">
        <f t="shared" si="6"/>
        <v>0.13469985358711567</v>
      </c>
      <c r="H65" s="43">
        <f t="shared" si="7"/>
        <v>92</v>
      </c>
      <c r="I65" s="80">
        <f t="shared" si="4"/>
        <v>1.3484002403669993E-3</v>
      </c>
      <c r="J65" s="64">
        <f t="shared" si="8"/>
        <v>10</v>
      </c>
    </row>
    <row r="66" spans="1:23">
      <c r="A66" s="87">
        <v>73</v>
      </c>
      <c r="B66" s="86" t="s">
        <v>66</v>
      </c>
      <c r="C66" s="64">
        <v>6504</v>
      </c>
      <c r="D66" s="64">
        <v>6861</v>
      </c>
      <c r="E66" s="64">
        <v>6941</v>
      </c>
      <c r="F66" s="79">
        <f t="shared" ref="F66:F90" si="9">E66/$E$90</f>
        <v>4.1623789545898312E-3</v>
      </c>
      <c r="G66" s="79">
        <f t="shared" ref="G66:G90" si="10">(E66-C66)/C66</f>
        <v>6.7189421894218948E-2</v>
      </c>
      <c r="H66" s="43">
        <f t="shared" ref="H66:H90" si="11">E66-C66</f>
        <v>437</v>
      </c>
      <c r="I66" s="80">
        <f t="shared" si="4"/>
        <v>6.4049011417432467E-3</v>
      </c>
      <c r="J66" s="64">
        <f t="shared" si="8"/>
        <v>80</v>
      </c>
    </row>
    <row r="67" spans="1:23">
      <c r="A67" s="87">
        <v>74</v>
      </c>
      <c r="B67" s="86" t="s">
        <v>67</v>
      </c>
      <c r="C67" s="64">
        <v>5324</v>
      </c>
      <c r="D67" s="64">
        <v>6234</v>
      </c>
      <c r="E67" s="64">
        <v>6283</v>
      </c>
      <c r="F67" s="79">
        <f t="shared" si="9"/>
        <v>3.767789507518788E-3</v>
      </c>
      <c r="G67" s="79">
        <f t="shared" si="10"/>
        <v>0.18012772351615328</v>
      </c>
      <c r="H67" s="43">
        <f t="shared" si="11"/>
        <v>959</v>
      </c>
      <c r="I67" s="80">
        <f t="shared" ref="I67:I90" si="12">H67/$H$90</f>
        <v>1.4055606853390787E-2</v>
      </c>
      <c r="J67" s="64">
        <f t="shared" ref="J67:J90" si="13">E67-D67</f>
        <v>49</v>
      </c>
    </row>
    <row r="68" spans="1:23">
      <c r="A68" s="87">
        <v>75</v>
      </c>
      <c r="B68" s="86" t="s">
        <v>68</v>
      </c>
      <c r="C68" s="64">
        <v>1920</v>
      </c>
      <c r="D68" s="64">
        <v>1966</v>
      </c>
      <c r="E68" s="64">
        <v>1986</v>
      </c>
      <c r="F68" s="79">
        <f t="shared" si="9"/>
        <v>1.1909645013420838E-3</v>
      </c>
      <c r="G68" s="79">
        <f t="shared" si="10"/>
        <v>3.4375000000000003E-2</v>
      </c>
      <c r="H68" s="43">
        <f t="shared" si="11"/>
        <v>66</v>
      </c>
      <c r="I68" s="80">
        <f t="shared" si="12"/>
        <v>9.6733060721980392E-4</v>
      </c>
      <c r="J68" s="64">
        <f t="shared" si="13"/>
        <v>20</v>
      </c>
    </row>
    <row r="69" spans="1:23">
      <c r="A69" s="87">
        <v>77</v>
      </c>
      <c r="B69" s="86" t="s">
        <v>69</v>
      </c>
      <c r="C69" s="64">
        <v>5510</v>
      </c>
      <c r="D69" s="64">
        <v>5519</v>
      </c>
      <c r="E69" s="64">
        <v>5552</v>
      </c>
      <c r="F69" s="79">
        <f t="shared" si="9"/>
        <v>3.3294234196632679E-3</v>
      </c>
      <c r="G69" s="79">
        <f t="shared" si="10"/>
        <v>7.6225045372050821E-3</v>
      </c>
      <c r="H69" s="43">
        <f t="shared" si="11"/>
        <v>42</v>
      </c>
      <c r="I69" s="80">
        <f t="shared" si="12"/>
        <v>6.1557402277623882E-4</v>
      </c>
      <c r="J69" s="64">
        <f t="shared" si="13"/>
        <v>33</v>
      </c>
    </row>
    <row r="70" spans="1:23">
      <c r="A70" s="87">
        <v>78</v>
      </c>
      <c r="B70" s="86" t="s">
        <v>70</v>
      </c>
      <c r="C70" s="64">
        <v>621</v>
      </c>
      <c r="D70" s="64">
        <v>1005</v>
      </c>
      <c r="E70" s="64">
        <v>1023</v>
      </c>
      <c r="F70" s="79">
        <f t="shared" si="9"/>
        <v>6.1347265099342995E-4</v>
      </c>
      <c r="G70" s="79">
        <f t="shared" si="10"/>
        <v>0.64734299516908211</v>
      </c>
      <c r="H70" s="43">
        <f t="shared" si="11"/>
        <v>402</v>
      </c>
      <c r="I70" s="80">
        <f t="shared" si="12"/>
        <v>5.8919227894297143E-3</v>
      </c>
      <c r="J70" s="64">
        <f t="shared" si="13"/>
        <v>18</v>
      </c>
    </row>
    <row r="71" spans="1:23">
      <c r="A71" s="87">
        <v>79</v>
      </c>
      <c r="B71" s="86" t="s">
        <v>71</v>
      </c>
      <c r="C71" s="64">
        <v>7173</v>
      </c>
      <c r="D71" s="64">
        <v>7539</v>
      </c>
      <c r="E71" s="64">
        <v>7598</v>
      </c>
      <c r="F71" s="79">
        <f t="shared" si="9"/>
        <v>4.5563687216501276E-3</v>
      </c>
      <c r="G71" s="79">
        <f t="shared" si="10"/>
        <v>5.9249965147079323E-2</v>
      </c>
      <c r="H71" s="43">
        <f t="shared" si="11"/>
        <v>425</v>
      </c>
      <c r="I71" s="80">
        <f t="shared" si="12"/>
        <v>6.2290228495214643E-3</v>
      </c>
      <c r="J71" s="64">
        <f t="shared" si="13"/>
        <v>59</v>
      </c>
    </row>
    <row r="72" spans="1:23">
      <c r="A72" s="87">
        <v>80</v>
      </c>
      <c r="B72" s="86" t="s">
        <v>72</v>
      </c>
      <c r="C72" s="64">
        <v>18982</v>
      </c>
      <c r="D72" s="64">
        <v>19308</v>
      </c>
      <c r="E72" s="64">
        <v>19508</v>
      </c>
      <c r="F72" s="79">
        <f t="shared" si="9"/>
        <v>1.1698557649638152E-2</v>
      </c>
      <c r="G72" s="79">
        <f t="shared" si="10"/>
        <v>2.7710462543462228E-2</v>
      </c>
      <c r="H72" s="43">
        <f t="shared" si="11"/>
        <v>526</v>
      </c>
      <c r="I72" s="80">
        <f t="shared" si="12"/>
        <v>7.7093318090548004E-3</v>
      </c>
      <c r="J72" s="64">
        <f t="shared" si="13"/>
        <v>200</v>
      </c>
    </row>
    <row r="73" spans="1:23">
      <c r="A73" s="87">
        <v>81</v>
      </c>
      <c r="B73" s="86" t="s">
        <v>73</v>
      </c>
      <c r="C73" s="64">
        <v>54402</v>
      </c>
      <c r="D73" s="64">
        <v>53178</v>
      </c>
      <c r="E73" s="64">
        <v>54320</v>
      </c>
      <c r="F73" s="79">
        <f t="shared" si="9"/>
        <v>3.2574618183737157E-2</v>
      </c>
      <c r="G73" s="79">
        <f t="shared" si="10"/>
        <v>-1.5072975258262563E-3</v>
      </c>
      <c r="H73" s="43">
        <f t="shared" si="11"/>
        <v>-82</v>
      </c>
      <c r="I73" s="80">
        <f t="shared" si="12"/>
        <v>-1.2018349968488473E-3</v>
      </c>
      <c r="J73" s="64">
        <f t="shared" si="13"/>
        <v>1142</v>
      </c>
    </row>
    <row r="74" spans="1:23">
      <c r="A74" s="87">
        <v>82</v>
      </c>
      <c r="B74" s="86" t="s">
        <v>74</v>
      </c>
      <c r="C74" s="64">
        <v>48334</v>
      </c>
      <c r="D74" s="64">
        <v>51033</v>
      </c>
      <c r="E74" s="64">
        <v>51110</v>
      </c>
      <c r="F74" s="79">
        <f t="shared" si="9"/>
        <v>3.0649645349241646E-2</v>
      </c>
      <c r="G74" s="79">
        <f t="shared" si="10"/>
        <v>5.7433690569785242E-2</v>
      </c>
      <c r="H74" s="43">
        <f t="shared" si="11"/>
        <v>2776</v>
      </c>
      <c r="I74" s="80">
        <f t="shared" si="12"/>
        <v>4.0686511600639026E-2</v>
      </c>
      <c r="J74" s="64">
        <f t="shared" si="13"/>
        <v>77</v>
      </c>
    </row>
    <row r="75" spans="1:23">
      <c r="A75" s="87">
        <v>84</v>
      </c>
      <c r="B75" s="86" t="s">
        <v>75</v>
      </c>
      <c r="C75" s="64">
        <v>467</v>
      </c>
      <c r="D75" s="64">
        <v>859</v>
      </c>
      <c r="E75" s="64">
        <v>885</v>
      </c>
      <c r="F75" s="79">
        <f t="shared" si="9"/>
        <v>5.307168095104452E-4</v>
      </c>
      <c r="G75" s="79">
        <f t="shared" si="10"/>
        <v>0.89507494646680941</v>
      </c>
      <c r="H75" s="43">
        <f t="shared" si="11"/>
        <v>418</v>
      </c>
      <c r="I75" s="80">
        <f t="shared" si="12"/>
        <v>6.1264271790587577E-3</v>
      </c>
      <c r="J75" s="64">
        <f t="shared" si="13"/>
        <v>26</v>
      </c>
    </row>
    <row r="76" spans="1:23">
      <c r="A76" s="87">
        <v>85</v>
      </c>
      <c r="B76" s="86" t="s">
        <v>76</v>
      </c>
      <c r="C76" s="64">
        <v>28769</v>
      </c>
      <c r="D76" s="64">
        <v>29786</v>
      </c>
      <c r="E76" s="64">
        <v>30108</v>
      </c>
      <c r="F76" s="79">
        <f t="shared" si="9"/>
        <v>1.805516576354857E-2</v>
      </c>
      <c r="G76" s="79">
        <f t="shared" si="10"/>
        <v>4.6543154089471309E-2</v>
      </c>
      <c r="H76" s="43">
        <f t="shared" si="11"/>
        <v>1339</v>
      </c>
      <c r="I76" s="80">
        <f t="shared" si="12"/>
        <v>1.9625086107080567E-2</v>
      </c>
      <c r="J76" s="64">
        <f t="shared" si="13"/>
        <v>322</v>
      </c>
    </row>
    <row r="77" spans="1:23">
      <c r="A77" s="87">
        <v>86</v>
      </c>
      <c r="B77" s="86" t="s">
        <v>77</v>
      </c>
      <c r="C77" s="64">
        <v>19986</v>
      </c>
      <c r="D77" s="64">
        <v>21005</v>
      </c>
      <c r="E77" s="64">
        <v>21081</v>
      </c>
      <c r="F77" s="79">
        <f t="shared" si="9"/>
        <v>1.2641854306542029E-2</v>
      </c>
      <c r="G77" s="79">
        <f t="shared" si="10"/>
        <v>5.4788351846292403E-2</v>
      </c>
      <c r="H77" s="43">
        <f t="shared" si="11"/>
        <v>1095</v>
      </c>
      <c r="I77" s="80">
        <f t="shared" si="12"/>
        <v>1.6048894165237654E-2</v>
      </c>
      <c r="J77" s="64">
        <f t="shared" si="13"/>
        <v>76</v>
      </c>
    </row>
    <row r="78" spans="1:23">
      <c r="A78" s="87">
        <v>87</v>
      </c>
      <c r="B78" s="86" t="s">
        <v>78</v>
      </c>
      <c r="C78" s="64">
        <v>1502</v>
      </c>
      <c r="D78" s="64">
        <v>1625</v>
      </c>
      <c r="E78" s="64">
        <v>1627</v>
      </c>
      <c r="F78" s="79">
        <f t="shared" si="9"/>
        <v>9.7567937748417447E-4</v>
      </c>
      <c r="G78" s="79">
        <f t="shared" si="10"/>
        <v>8.3222370173102536E-2</v>
      </c>
      <c r="H78" s="43">
        <f t="shared" si="11"/>
        <v>125</v>
      </c>
      <c r="I78" s="80">
        <f t="shared" si="12"/>
        <v>1.8320655439769014E-3</v>
      </c>
      <c r="J78" s="64">
        <f t="shared" si="13"/>
        <v>2</v>
      </c>
    </row>
    <row r="79" spans="1:23">
      <c r="A79" s="87">
        <v>88</v>
      </c>
      <c r="B79" s="86" t="s">
        <v>79</v>
      </c>
      <c r="C79" s="64">
        <v>3677</v>
      </c>
      <c r="D79" s="64">
        <v>4078</v>
      </c>
      <c r="E79" s="64">
        <v>4119</v>
      </c>
      <c r="F79" s="79">
        <f t="shared" si="9"/>
        <v>2.4700819642638687E-3</v>
      </c>
      <c r="G79" s="79">
        <f t="shared" si="10"/>
        <v>0.12020669023660593</v>
      </c>
      <c r="H79" s="43">
        <f t="shared" si="11"/>
        <v>442</v>
      </c>
      <c r="I79" s="80">
        <f t="shared" si="12"/>
        <v>6.4781837635023232E-3</v>
      </c>
      <c r="J79" s="64">
        <f t="shared" si="13"/>
        <v>41</v>
      </c>
    </row>
    <row r="80" spans="1:23">
      <c r="A80" s="87">
        <v>90</v>
      </c>
      <c r="B80" s="86" t="s">
        <v>80</v>
      </c>
      <c r="C80" s="64">
        <v>1257</v>
      </c>
      <c r="D80" s="64">
        <v>1353</v>
      </c>
      <c r="E80" s="64">
        <v>1368</v>
      </c>
      <c r="F80" s="79">
        <f t="shared" si="9"/>
        <v>8.2036225470089161E-4</v>
      </c>
      <c r="G80" s="79">
        <f t="shared" si="10"/>
        <v>8.83054892601432E-2</v>
      </c>
      <c r="H80" s="43">
        <f t="shared" si="11"/>
        <v>111</v>
      </c>
      <c r="I80" s="80">
        <f t="shared" si="12"/>
        <v>1.6268742030514883E-3</v>
      </c>
      <c r="J80" s="64">
        <f t="shared" si="13"/>
        <v>15</v>
      </c>
      <c r="V80" s="8"/>
      <c r="W80" s="8"/>
    </row>
    <row r="81" spans="1:23">
      <c r="A81" s="87">
        <v>91</v>
      </c>
      <c r="B81" s="86" t="s">
        <v>81</v>
      </c>
      <c r="C81" s="64">
        <v>237</v>
      </c>
      <c r="D81" s="64">
        <v>320</v>
      </c>
      <c r="E81" s="64">
        <v>333</v>
      </c>
      <c r="F81" s="79">
        <f t="shared" si="9"/>
        <v>1.996934435785065E-4</v>
      </c>
      <c r="G81" s="79">
        <f t="shared" si="10"/>
        <v>0.4050632911392405</v>
      </c>
      <c r="H81" s="43">
        <f t="shared" si="11"/>
        <v>96</v>
      </c>
      <c r="I81" s="80">
        <f t="shared" si="12"/>
        <v>1.4070263377742602E-3</v>
      </c>
      <c r="J81" s="64">
        <f t="shared" si="13"/>
        <v>13</v>
      </c>
    </row>
    <row r="82" spans="1:23">
      <c r="A82" s="87">
        <v>92</v>
      </c>
      <c r="B82" s="86" t="s">
        <v>82</v>
      </c>
      <c r="C82" s="64">
        <v>4419</v>
      </c>
      <c r="D82" s="64">
        <v>4166</v>
      </c>
      <c r="E82" s="64">
        <v>4161</v>
      </c>
      <c r="F82" s="79">
        <f t="shared" si="9"/>
        <v>2.495268524715212E-3</v>
      </c>
      <c r="G82" s="79">
        <f t="shared" si="10"/>
        <v>-5.8384249830278345E-2</v>
      </c>
      <c r="H82" s="43">
        <f t="shared" si="11"/>
        <v>-258</v>
      </c>
      <c r="I82" s="80">
        <f t="shared" si="12"/>
        <v>-3.7813832827683245E-3</v>
      </c>
      <c r="J82" s="64">
        <f t="shared" si="13"/>
        <v>-5</v>
      </c>
    </row>
    <row r="83" spans="1:23">
      <c r="A83" s="87">
        <v>93</v>
      </c>
      <c r="B83" s="86" t="s">
        <v>83</v>
      </c>
      <c r="C83" s="64">
        <v>8730</v>
      </c>
      <c r="D83" s="64">
        <v>6480</v>
      </c>
      <c r="E83" s="64">
        <v>6489</v>
      </c>
      <c r="F83" s="79">
        <f t="shared" si="9"/>
        <v>3.8913235897325188E-3</v>
      </c>
      <c r="G83" s="79">
        <f t="shared" si="10"/>
        <v>-0.25670103092783503</v>
      </c>
      <c r="H83" s="43">
        <f t="shared" si="11"/>
        <v>-2241</v>
      </c>
      <c r="I83" s="80">
        <f t="shared" si="12"/>
        <v>-3.2845271072417886E-2</v>
      </c>
      <c r="J83" s="64">
        <f t="shared" si="13"/>
        <v>9</v>
      </c>
    </row>
    <row r="84" spans="1:23">
      <c r="A84" s="87">
        <v>94</v>
      </c>
      <c r="B84" s="86" t="s">
        <v>84</v>
      </c>
      <c r="C84" s="64">
        <v>9409</v>
      </c>
      <c r="D84" s="64">
        <v>9931</v>
      </c>
      <c r="E84" s="64">
        <v>10000</v>
      </c>
      <c r="F84" s="79">
        <f t="shared" si="9"/>
        <v>5.9968001074626577E-3</v>
      </c>
      <c r="G84" s="79">
        <f t="shared" si="10"/>
        <v>6.2812201084068445E-2</v>
      </c>
      <c r="H84" s="43">
        <f t="shared" si="11"/>
        <v>591</v>
      </c>
      <c r="I84" s="80">
        <f t="shared" si="12"/>
        <v>8.6620058919227895E-3</v>
      </c>
      <c r="J84" s="64">
        <f t="shared" si="13"/>
        <v>69</v>
      </c>
    </row>
    <row r="85" spans="1:23">
      <c r="A85" s="87">
        <v>95</v>
      </c>
      <c r="B85" s="86" t="s">
        <v>85</v>
      </c>
      <c r="C85" s="64">
        <v>11393</v>
      </c>
      <c r="D85" s="64">
        <v>11630</v>
      </c>
      <c r="E85" s="64">
        <v>11614</v>
      </c>
      <c r="F85" s="79">
        <f t="shared" si="9"/>
        <v>6.9646836448071306E-3</v>
      </c>
      <c r="G85" s="79">
        <f t="shared" si="10"/>
        <v>1.9397875888703588E-2</v>
      </c>
      <c r="H85" s="43">
        <f t="shared" si="11"/>
        <v>221</v>
      </c>
      <c r="I85" s="80">
        <f t="shared" si="12"/>
        <v>3.2390918817511616E-3</v>
      </c>
      <c r="J85" s="64">
        <f t="shared" si="13"/>
        <v>-16</v>
      </c>
    </row>
    <row r="86" spans="1:23">
      <c r="A86" s="87">
        <v>96</v>
      </c>
      <c r="B86" s="86" t="s">
        <v>86</v>
      </c>
      <c r="C86" s="64">
        <v>35912</v>
      </c>
      <c r="D86" s="64">
        <v>27220</v>
      </c>
      <c r="E86" s="64">
        <v>27241</v>
      </c>
      <c r="F86" s="79">
        <f t="shared" si="9"/>
        <v>1.6335883172739027E-2</v>
      </c>
      <c r="G86" s="79">
        <f t="shared" si="10"/>
        <v>-0.24145132546224105</v>
      </c>
      <c r="H86" s="43">
        <f t="shared" si="11"/>
        <v>-8671</v>
      </c>
      <c r="I86" s="80">
        <f t="shared" si="12"/>
        <v>-0.1270867226545897</v>
      </c>
      <c r="J86" s="64">
        <f t="shared" si="13"/>
        <v>21</v>
      </c>
    </row>
    <row r="87" spans="1:23">
      <c r="A87" s="87">
        <v>97</v>
      </c>
      <c r="B87" s="86" t="s">
        <v>87</v>
      </c>
      <c r="C87" s="64">
        <v>20993</v>
      </c>
      <c r="D87" s="64">
        <v>32530</v>
      </c>
      <c r="E87" s="64">
        <v>33186</v>
      </c>
      <c r="F87" s="79">
        <f t="shared" si="9"/>
        <v>1.9900980836625577E-2</v>
      </c>
      <c r="G87" s="79">
        <f t="shared" si="10"/>
        <v>0.58081265183632635</v>
      </c>
      <c r="H87" s="43">
        <f t="shared" si="11"/>
        <v>12193</v>
      </c>
      <c r="I87" s="80">
        <f t="shared" si="12"/>
        <v>0.17870700142168286</v>
      </c>
      <c r="J87" s="64">
        <f t="shared" si="13"/>
        <v>656</v>
      </c>
    </row>
    <row r="88" spans="1:23">
      <c r="A88" s="87">
        <v>98</v>
      </c>
      <c r="B88" s="86" t="s">
        <v>88</v>
      </c>
      <c r="C88" s="64">
        <v>518</v>
      </c>
      <c r="D88" s="64">
        <v>555</v>
      </c>
      <c r="E88" s="64">
        <v>555</v>
      </c>
      <c r="F88" s="79">
        <f t="shared" si="9"/>
        <v>3.3282240596417751E-4</v>
      </c>
      <c r="G88" s="79">
        <f t="shared" si="10"/>
        <v>7.1428571428571425E-2</v>
      </c>
      <c r="H88" s="43">
        <f t="shared" si="11"/>
        <v>37</v>
      </c>
      <c r="I88" s="80">
        <f t="shared" si="12"/>
        <v>5.4229140101716281E-4</v>
      </c>
      <c r="J88" s="64">
        <f t="shared" si="13"/>
        <v>0</v>
      </c>
    </row>
    <row r="89" spans="1:23" ht="15.75" thickBot="1">
      <c r="A89" s="87">
        <v>99</v>
      </c>
      <c r="B89" s="86" t="s">
        <v>89</v>
      </c>
      <c r="C89" s="64">
        <v>509</v>
      </c>
      <c r="D89" s="64">
        <v>487</v>
      </c>
      <c r="E89" s="64">
        <v>491</v>
      </c>
      <c r="F89" s="79">
        <f t="shared" si="9"/>
        <v>2.9444288527641653E-4</v>
      </c>
      <c r="G89" s="79">
        <f t="shared" si="10"/>
        <v>-3.536345776031434E-2</v>
      </c>
      <c r="H89" s="43">
        <f t="shared" si="11"/>
        <v>-18</v>
      </c>
      <c r="I89" s="80">
        <f t="shared" si="12"/>
        <v>-2.6381743833267377E-4</v>
      </c>
      <c r="J89" s="64">
        <f t="shared" si="13"/>
        <v>4</v>
      </c>
    </row>
    <row r="90" spans="1:23" s="8" customFormat="1" ht="15.75" thickBot="1">
      <c r="A90" s="135" t="s">
        <v>90</v>
      </c>
      <c r="B90" s="136"/>
      <c r="C90" s="88">
        <v>1599327</v>
      </c>
      <c r="D90" s="88">
        <v>1660752</v>
      </c>
      <c r="E90" s="88">
        <v>1667556</v>
      </c>
      <c r="F90" s="90">
        <f t="shared" si="9"/>
        <v>1</v>
      </c>
      <c r="G90" s="90">
        <f t="shared" si="10"/>
        <v>4.2661069312279476E-2</v>
      </c>
      <c r="H90" s="89">
        <f t="shared" si="11"/>
        <v>68229</v>
      </c>
      <c r="I90" s="91">
        <f t="shared" si="12"/>
        <v>1</v>
      </c>
      <c r="J90" s="88">
        <f t="shared" si="13"/>
        <v>6804</v>
      </c>
      <c r="M90" s="26"/>
      <c r="N90" s="26"/>
      <c r="O90" s="26"/>
      <c r="P90" s="26"/>
      <c r="Q90" s="26"/>
      <c r="V90" s="4"/>
      <c r="W90" s="4"/>
    </row>
    <row r="91" spans="1:23">
      <c r="C91" s="5"/>
      <c r="D91" s="5"/>
      <c r="E91" s="5"/>
    </row>
    <row r="92" spans="1:23">
      <c r="D92" s="5"/>
      <c r="E92" s="5"/>
    </row>
    <row r="93" spans="1:23">
      <c r="D93" s="5"/>
      <c r="E93" s="5"/>
    </row>
    <row r="94" spans="1:23">
      <c r="D94" s="5"/>
      <c r="E94" s="5"/>
    </row>
    <row r="95" spans="1:23">
      <c r="D95" s="5"/>
      <c r="E95" s="5"/>
    </row>
  </sheetData>
  <mergeCells count="1">
    <mergeCell ref="A90:B90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84"/>
  <sheetViews>
    <sheetView workbookViewId="0">
      <pane ySplit="1" topLeftCell="A2" activePane="bottomLeft" state="frozen"/>
      <selection activeCell="W1" sqref="W1"/>
      <selection pane="bottomLeft" activeCell="B2" sqref="B2:B16"/>
    </sheetView>
  </sheetViews>
  <sheetFormatPr defaultColWidth="9.140625" defaultRowHeight="15"/>
  <cols>
    <col min="1" max="1" width="11.85546875" style="4" customWidth="1"/>
    <col min="2" max="2" width="16.42578125" style="4" bestFit="1" customWidth="1"/>
    <col min="3" max="3" width="12" style="4" customWidth="1"/>
    <col min="4" max="4" width="12" style="4" bestFit="1" customWidth="1"/>
    <col min="5" max="5" width="12" style="4" customWidth="1"/>
    <col min="6" max="6" width="18.140625" style="4" customWidth="1"/>
    <col min="7" max="7" width="30.42578125" style="4" customWidth="1"/>
    <col min="8" max="8" width="27.42578125" style="4" customWidth="1"/>
    <col min="9" max="9" width="22.28515625" style="4" customWidth="1"/>
    <col min="10" max="10" width="29.7109375" style="4" customWidth="1"/>
    <col min="11" max="11" width="9.140625" style="4"/>
    <col min="12" max="12" width="16.85546875" style="6" customWidth="1"/>
    <col min="13" max="19" width="9.140625" style="6"/>
    <col min="20" max="20" width="10.85546875" style="4" bestFit="1" customWidth="1"/>
    <col min="21" max="16384" width="9.140625" style="4"/>
  </cols>
  <sheetData>
    <row r="1" spans="1:21" ht="30.75" thickBot="1">
      <c r="A1" s="83" t="s">
        <v>92</v>
      </c>
      <c r="B1" s="100" t="s">
        <v>175</v>
      </c>
      <c r="C1" s="83">
        <v>41671</v>
      </c>
      <c r="D1" s="83">
        <v>42005</v>
      </c>
      <c r="E1" s="83">
        <v>42036</v>
      </c>
      <c r="F1" s="84" t="s">
        <v>286</v>
      </c>
      <c r="G1" s="84" t="s">
        <v>279</v>
      </c>
      <c r="H1" s="84" t="s">
        <v>287</v>
      </c>
      <c r="I1" s="84" t="s">
        <v>288</v>
      </c>
      <c r="J1" s="84" t="s">
        <v>289</v>
      </c>
    </row>
    <row r="2" spans="1:21">
      <c r="A2" s="101">
        <v>69</v>
      </c>
      <c r="B2" s="102" t="s">
        <v>161</v>
      </c>
      <c r="C2" s="64">
        <v>5421</v>
      </c>
      <c r="D2" s="64">
        <v>6057</v>
      </c>
      <c r="E2" s="64">
        <v>6360</v>
      </c>
      <c r="F2" s="79">
        <f t="shared" ref="F2:F33" si="0">E2/$E$83</f>
        <v>4.8850935364835835E-4</v>
      </c>
      <c r="G2" s="79">
        <f t="shared" ref="G2:G33" si="1">(E2-C2)/C2</f>
        <v>0.1732152739346984</v>
      </c>
      <c r="H2" s="43">
        <f t="shared" ref="H2:H33" si="2">E2-C2</f>
        <v>939</v>
      </c>
      <c r="I2" s="80">
        <f t="shared" ref="I2:I33" si="3">H2/$H$83</f>
        <v>1.7611280221913384E-3</v>
      </c>
      <c r="J2" s="64">
        <f t="shared" ref="J2:J33" si="4">E2-D2</f>
        <v>303</v>
      </c>
      <c r="L2" s="40"/>
      <c r="M2" s="37"/>
      <c r="T2" s="2"/>
      <c r="U2" s="7"/>
    </row>
    <row r="3" spans="1:21">
      <c r="A3" s="101">
        <v>77</v>
      </c>
      <c r="B3" s="102" t="s">
        <v>169</v>
      </c>
      <c r="C3" s="64">
        <v>41968</v>
      </c>
      <c r="D3" s="64">
        <v>48062</v>
      </c>
      <c r="E3" s="64">
        <v>48509</v>
      </c>
      <c r="F3" s="79">
        <f t="shared" si="0"/>
        <v>3.7259591566239335E-3</v>
      </c>
      <c r="G3" s="79">
        <f t="shared" si="1"/>
        <v>0.15585684330918795</v>
      </c>
      <c r="H3" s="43">
        <f t="shared" si="2"/>
        <v>6541</v>
      </c>
      <c r="I3" s="80">
        <f t="shared" si="3"/>
        <v>1.2267879012943073E-2</v>
      </c>
      <c r="J3" s="64">
        <f t="shared" si="4"/>
        <v>447</v>
      </c>
      <c r="L3" s="40"/>
      <c r="M3" s="37"/>
      <c r="T3" s="2"/>
      <c r="U3" s="7"/>
    </row>
    <row r="4" spans="1:21">
      <c r="A4" s="101">
        <v>71</v>
      </c>
      <c r="B4" s="102" t="s">
        <v>163</v>
      </c>
      <c r="C4" s="64">
        <v>28758</v>
      </c>
      <c r="D4" s="64">
        <v>32710</v>
      </c>
      <c r="E4" s="64">
        <v>32578</v>
      </c>
      <c r="F4" s="79">
        <f t="shared" si="0"/>
        <v>2.5023046734522357E-3</v>
      </c>
      <c r="G4" s="79">
        <f t="shared" si="1"/>
        <v>0.13283260310174561</v>
      </c>
      <c r="H4" s="43">
        <f t="shared" si="2"/>
        <v>3820</v>
      </c>
      <c r="I4" s="80">
        <f t="shared" si="3"/>
        <v>7.1645463735579475E-3</v>
      </c>
      <c r="J4" s="64">
        <f t="shared" si="4"/>
        <v>-132</v>
      </c>
      <c r="L4" s="40"/>
      <c r="M4" s="37"/>
      <c r="T4" s="2"/>
      <c r="U4" s="7"/>
    </row>
    <row r="5" spans="1:21">
      <c r="A5" s="101">
        <v>72</v>
      </c>
      <c r="B5" s="102" t="s">
        <v>164</v>
      </c>
      <c r="C5" s="64">
        <v>39985</v>
      </c>
      <c r="D5" s="64">
        <v>45432</v>
      </c>
      <c r="E5" s="64">
        <v>45043</v>
      </c>
      <c r="F5" s="79">
        <f t="shared" si="0"/>
        <v>3.4597369208149379E-3</v>
      </c>
      <c r="G5" s="79">
        <f t="shared" si="1"/>
        <v>0.12649743653870202</v>
      </c>
      <c r="H5" s="43">
        <f t="shared" si="2"/>
        <v>5058</v>
      </c>
      <c r="I5" s="80">
        <f t="shared" si="3"/>
        <v>9.4864595700146857E-3</v>
      </c>
      <c r="J5" s="64">
        <f t="shared" si="4"/>
        <v>-389</v>
      </c>
      <c r="L5" s="40"/>
      <c r="M5" s="37"/>
      <c r="T5" s="2"/>
      <c r="U5" s="7"/>
    </row>
    <row r="6" spans="1:21">
      <c r="A6" s="101">
        <v>75</v>
      </c>
      <c r="B6" s="102" t="s">
        <v>167</v>
      </c>
      <c r="C6" s="64">
        <v>6006</v>
      </c>
      <c r="D6" s="64">
        <v>6642</v>
      </c>
      <c r="E6" s="64">
        <v>6705</v>
      </c>
      <c r="F6" s="79">
        <f t="shared" si="0"/>
        <v>5.1500868179437786E-4</v>
      </c>
      <c r="G6" s="79">
        <f t="shared" si="1"/>
        <v>0.11638361638361638</v>
      </c>
      <c r="H6" s="43">
        <f t="shared" si="2"/>
        <v>699</v>
      </c>
      <c r="I6" s="80">
        <f t="shared" si="3"/>
        <v>1.3109994542191113E-3</v>
      </c>
      <c r="J6" s="64">
        <f t="shared" si="4"/>
        <v>63</v>
      </c>
      <c r="L6" s="40"/>
      <c r="M6" s="37"/>
      <c r="T6" s="2"/>
      <c r="U6" s="7"/>
    </row>
    <row r="7" spans="1:21">
      <c r="A7" s="101">
        <v>68</v>
      </c>
      <c r="B7" s="102" t="s">
        <v>160</v>
      </c>
      <c r="C7" s="64">
        <v>35450</v>
      </c>
      <c r="D7" s="64">
        <v>38872</v>
      </c>
      <c r="E7" s="64">
        <v>38987</v>
      </c>
      <c r="F7" s="79">
        <f t="shared" si="0"/>
        <v>2.9945776997937967E-3</v>
      </c>
      <c r="G7" s="79">
        <f t="shared" si="1"/>
        <v>9.977433004231312E-2</v>
      </c>
      <c r="H7" s="43">
        <f t="shared" si="2"/>
        <v>3537</v>
      </c>
      <c r="I7" s="80">
        <f t="shared" si="3"/>
        <v>6.6337697704906967E-3</v>
      </c>
      <c r="J7" s="64">
        <f t="shared" si="4"/>
        <v>115</v>
      </c>
      <c r="L7" s="40"/>
      <c r="M7" s="37"/>
      <c r="T7" s="2"/>
      <c r="U7" s="7"/>
    </row>
    <row r="8" spans="1:21">
      <c r="A8" s="101">
        <v>18</v>
      </c>
      <c r="B8" s="102" t="s">
        <v>110</v>
      </c>
      <c r="C8" s="64">
        <v>19645</v>
      </c>
      <c r="D8" s="64">
        <v>21914</v>
      </c>
      <c r="E8" s="64">
        <v>21383</v>
      </c>
      <c r="F8" s="79">
        <f t="shared" si="0"/>
        <v>1.642420677525605E-3</v>
      </c>
      <c r="G8" s="79">
        <f t="shared" si="1"/>
        <v>8.8470348689233896E-2</v>
      </c>
      <c r="H8" s="43">
        <f t="shared" si="2"/>
        <v>1738</v>
      </c>
      <c r="I8" s="80">
        <f t="shared" si="3"/>
        <v>3.2596810463988777E-3</v>
      </c>
      <c r="J8" s="64">
        <f t="shared" si="4"/>
        <v>-531</v>
      </c>
      <c r="L8" s="40"/>
      <c r="M8" s="37"/>
      <c r="T8" s="2"/>
      <c r="U8" s="7"/>
    </row>
    <row r="9" spans="1:21">
      <c r="A9" s="101">
        <v>51</v>
      </c>
      <c r="B9" s="102" t="s">
        <v>143</v>
      </c>
      <c r="C9" s="64">
        <v>31633</v>
      </c>
      <c r="D9" s="64">
        <v>34481</v>
      </c>
      <c r="E9" s="64">
        <v>34318</v>
      </c>
      <c r="F9" s="79">
        <f t="shared" si="0"/>
        <v>2.6359534588843337E-3</v>
      </c>
      <c r="G9" s="79">
        <f t="shared" si="1"/>
        <v>8.4879714222489175E-2</v>
      </c>
      <c r="H9" s="43">
        <f t="shared" si="2"/>
        <v>2685</v>
      </c>
      <c r="I9" s="80">
        <f t="shared" si="3"/>
        <v>5.03581335418929E-3</v>
      </c>
      <c r="J9" s="64">
        <f t="shared" si="4"/>
        <v>-163</v>
      </c>
      <c r="L9" s="40"/>
      <c r="M9" s="37"/>
      <c r="T9" s="2"/>
      <c r="U9" s="7"/>
    </row>
    <row r="10" spans="1:21">
      <c r="A10" s="101">
        <v>13</v>
      </c>
      <c r="B10" s="102" t="s">
        <v>105</v>
      </c>
      <c r="C10" s="64">
        <v>16115</v>
      </c>
      <c r="D10" s="64">
        <v>17683</v>
      </c>
      <c r="E10" s="64">
        <v>17425</v>
      </c>
      <c r="F10" s="79">
        <f t="shared" si="0"/>
        <v>1.3384080954909818E-3</v>
      </c>
      <c r="G10" s="79">
        <f t="shared" si="1"/>
        <v>8.1290722928948178E-2</v>
      </c>
      <c r="H10" s="43">
        <f t="shared" si="2"/>
        <v>1310</v>
      </c>
      <c r="I10" s="80">
        <f t="shared" si="3"/>
        <v>2.4569517668484061E-3</v>
      </c>
      <c r="J10" s="64">
        <f t="shared" si="4"/>
        <v>-258</v>
      </c>
      <c r="L10" s="40"/>
      <c r="M10" s="37"/>
      <c r="T10" s="2"/>
      <c r="U10" s="7"/>
    </row>
    <row r="11" spans="1:21">
      <c r="A11" s="101">
        <v>76</v>
      </c>
      <c r="B11" s="102" t="s">
        <v>168</v>
      </c>
      <c r="C11" s="64">
        <v>12154</v>
      </c>
      <c r="D11" s="64">
        <v>12674</v>
      </c>
      <c r="E11" s="64">
        <v>13058</v>
      </c>
      <c r="F11" s="79">
        <f t="shared" si="0"/>
        <v>1.0029803679151357E-3</v>
      </c>
      <c r="G11" s="79">
        <f t="shared" si="1"/>
        <v>7.4378805331578077E-2</v>
      </c>
      <c r="H11" s="43">
        <f t="shared" si="2"/>
        <v>904</v>
      </c>
      <c r="I11" s="80">
        <f t="shared" si="3"/>
        <v>1.6954842726953885E-3</v>
      </c>
      <c r="J11" s="64">
        <f t="shared" si="4"/>
        <v>384</v>
      </c>
      <c r="L11" s="40"/>
      <c r="M11" s="37"/>
      <c r="T11" s="2"/>
      <c r="U11" s="7"/>
    </row>
    <row r="12" spans="1:21">
      <c r="A12" s="101">
        <v>25</v>
      </c>
      <c r="B12" s="102" t="s">
        <v>117</v>
      </c>
      <c r="C12" s="64">
        <v>63648</v>
      </c>
      <c r="D12" s="64">
        <v>69337</v>
      </c>
      <c r="E12" s="64">
        <v>68282</v>
      </c>
      <c r="F12" s="79">
        <f t="shared" si="0"/>
        <v>5.2447163028014479E-3</v>
      </c>
      <c r="G12" s="79">
        <f t="shared" si="1"/>
        <v>7.2806686777275018E-2</v>
      </c>
      <c r="H12" s="43">
        <f t="shared" si="2"/>
        <v>4634</v>
      </c>
      <c r="I12" s="80">
        <f t="shared" si="3"/>
        <v>8.6912324332637514E-3</v>
      </c>
      <c r="J12" s="64">
        <f t="shared" si="4"/>
        <v>-1055</v>
      </c>
      <c r="L12" s="40"/>
      <c r="M12" s="37"/>
      <c r="T12" s="2"/>
      <c r="U12" s="7"/>
    </row>
    <row r="13" spans="1:21">
      <c r="A13" s="101">
        <v>14</v>
      </c>
      <c r="B13" s="102" t="s">
        <v>106</v>
      </c>
      <c r="C13" s="64">
        <v>51073</v>
      </c>
      <c r="D13" s="64">
        <v>54487</v>
      </c>
      <c r="E13" s="64">
        <v>54719</v>
      </c>
      <c r="F13" s="79">
        <f t="shared" si="0"/>
        <v>4.202947063252283E-3</v>
      </c>
      <c r="G13" s="79">
        <f t="shared" si="1"/>
        <v>7.138801323595638E-2</v>
      </c>
      <c r="H13" s="43">
        <f t="shared" si="2"/>
        <v>3646</v>
      </c>
      <c r="I13" s="80">
        <f t="shared" si="3"/>
        <v>6.8382031617780833E-3</v>
      </c>
      <c r="J13" s="64">
        <f t="shared" si="4"/>
        <v>232</v>
      </c>
      <c r="L13" s="40"/>
      <c r="M13" s="37"/>
      <c r="T13" s="2"/>
      <c r="U13" s="7"/>
    </row>
    <row r="14" spans="1:21">
      <c r="A14" s="101">
        <v>9</v>
      </c>
      <c r="B14" s="102" t="s">
        <v>101</v>
      </c>
      <c r="C14" s="64">
        <v>129297</v>
      </c>
      <c r="D14" s="64">
        <v>136670</v>
      </c>
      <c r="E14" s="64">
        <v>138083</v>
      </c>
      <c r="F14" s="79">
        <f t="shared" si="0"/>
        <v>1.0606106459092181E-2</v>
      </c>
      <c r="G14" s="79">
        <f t="shared" si="1"/>
        <v>6.795207932125262E-2</v>
      </c>
      <c r="H14" s="43">
        <f t="shared" si="2"/>
        <v>8786</v>
      </c>
      <c r="I14" s="80">
        <f t="shared" si="3"/>
        <v>1.647845665918328E-2</v>
      </c>
      <c r="J14" s="64">
        <f t="shared" si="4"/>
        <v>1413</v>
      </c>
      <c r="L14" s="40"/>
      <c r="M14" s="37"/>
      <c r="T14" s="2"/>
      <c r="U14" s="7"/>
    </row>
    <row r="15" spans="1:21">
      <c r="A15" s="101">
        <v>10</v>
      </c>
      <c r="B15" s="102" t="s">
        <v>102</v>
      </c>
      <c r="C15" s="64">
        <v>142462</v>
      </c>
      <c r="D15" s="64">
        <v>152437</v>
      </c>
      <c r="E15" s="64">
        <v>151894</v>
      </c>
      <c r="F15" s="79">
        <f t="shared" si="0"/>
        <v>1.1666924491047758E-2</v>
      </c>
      <c r="G15" s="79">
        <f t="shared" si="1"/>
        <v>6.620712891858882E-2</v>
      </c>
      <c r="H15" s="43">
        <f t="shared" si="2"/>
        <v>9432</v>
      </c>
      <c r="I15" s="80">
        <f t="shared" si="3"/>
        <v>1.7690052721308525E-2</v>
      </c>
      <c r="J15" s="64">
        <f t="shared" si="4"/>
        <v>-543</v>
      </c>
      <c r="L15" s="40"/>
      <c r="M15" s="37"/>
      <c r="T15" s="2"/>
      <c r="U15" s="7"/>
    </row>
    <row r="16" spans="1:21">
      <c r="A16" s="101">
        <v>12</v>
      </c>
      <c r="B16" s="102" t="s">
        <v>104</v>
      </c>
      <c r="C16" s="64">
        <v>16795</v>
      </c>
      <c r="D16" s="64">
        <v>18346</v>
      </c>
      <c r="E16" s="64">
        <v>17900</v>
      </c>
      <c r="F16" s="79">
        <f t="shared" si="0"/>
        <v>1.3748926777210086E-3</v>
      </c>
      <c r="G16" s="79">
        <f t="shared" si="1"/>
        <v>6.5793390890145881E-2</v>
      </c>
      <c r="H16" s="43">
        <f t="shared" si="2"/>
        <v>1105</v>
      </c>
      <c r="I16" s="80">
        <f t="shared" si="3"/>
        <v>2.0724669483721289E-3</v>
      </c>
      <c r="J16" s="64">
        <f t="shared" si="4"/>
        <v>-446</v>
      </c>
      <c r="L16" s="40"/>
      <c r="M16" s="37"/>
      <c r="T16" s="2"/>
      <c r="U16" s="7"/>
    </row>
    <row r="17" spans="1:12">
      <c r="A17" s="101">
        <v>32</v>
      </c>
      <c r="B17" s="102" t="s">
        <v>124</v>
      </c>
      <c r="C17" s="64">
        <v>49177</v>
      </c>
      <c r="D17" s="64">
        <v>52248</v>
      </c>
      <c r="E17" s="64">
        <v>52207</v>
      </c>
      <c r="F17" s="79">
        <f t="shared" si="0"/>
        <v>4.0100012304905416E-3</v>
      </c>
      <c r="G17" s="79">
        <f t="shared" si="1"/>
        <v>6.1614169225450925E-2</v>
      </c>
      <c r="H17" s="43">
        <f t="shared" si="2"/>
        <v>3030</v>
      </c>
      <c r="I17" s="80">
        <f t="shared" si="3"/>
        <v>5.6828731706493668E-3</v>
      </c>
      <c r="J17" s="64">
        <f t="shared" si="4"/>
        <v>-41</v>
      </c>
    </row>
    <row r="18" spans="1:12">
      <c r="A18" s="101">
        <v>22</v>
      </c>
      <c r="B18" s="102" t="s">
        <v>114</v>
      </c>
      <c r="C18" s="64">
        <v>51841</v>
      </c>
      <c r="D18" s="64">
        <v>55226</v>
      </c>
      <c r="E18" s="64">
        <v>55025</v>
      </c>
      <c r="F18" s="79">
        <f t="shared" si="0"/>
        <v>4.2264508151731005E-3</v>
      </c>
      <c r="G18" s="79">
        <f t="shared" si="1"/>
        <v>6.1418568314654427E-2</v>
      </c>
      <c r="H18" s="43">
        <f t="shared" si="2"/>
        <v>3184</v>
      </c>
      <c r="I18" s="80">
        <f t="shared" si="3"/>
        <v>5.9717056684315461E-3</v>
      </c>
      <c r="J18" s="64">
        <f t="shared" si="4"/>
        <v>-201</v>
      </c>
      <c r="L18" s="2"/>
    </row>
    <row r="19" spans="1:12">
      <c r="A19" s="101">
        <v>33</v>
      </c>
      <c r="B19" s="102" t="s">
        <v>125</v>
      </c>
      <c r="C19" s="64">
        <v>206392</v>
      </c>
      <c r="D19" s="64">
        <v>220187</v>
      </c>
      <c r="E19" s="64">
        <v>218872</v>
      </c>
      <c r="F19" s="79">
        <f t="shared" si="0"/>
        <v>1.6811481014421932E-2</v>
      </c>
      <c r="G19" s="79">
        <f t="shared" si="1"/>
        <v>6.0467459979068959E-2</v>
      </c>
      <c r="H19" s="43">
        <f t="shared" si="2"/>
        <v>12480</v>
      </c>
      <c r="I19" s="80">
        <f t="shared" si="3"/>
        <v>2.3406685534555806E-2</v>
      </c>
      <c r="J19" s="64">
        <f t="shared" si="4"/>
        <v>-1315</v>
      </c>
      <c r="L19" s="2"/>
    </row>
    <row r="20" spans="1:12">
      <c r="A20" s="101">
        <v>41</v>
      </c>
      <c r="B20" s="102" t="s">
        <v>133</v>
      </c>
      <c r="C20" s="64">
        <v>424043</v>
      </c>
      <c r="D20" s="64">
        <v>448171</v>
      </c>
      <c r="E20" s="64">
        <v>448631</v>
      </c>
      <c r="F20" s="79">
        <f t="shared" si="0"/>
        <v>3.4459188653556079E-2</v>
      </c>
      <c r="G20" s="79">
        <f t="shared" si="1"/>
        <v>5.7984685515384056E-2</v>
      </c>
      <c r="H20" s="43">
        <f t="shared" si="2"/>
        <v>24588</v>
      </c>
      <c r="I20" s="80">
        <f t="shared" si="3"/>
        <v>4.6115671788754663E-2</v>
      </c>
      <c r="J20" s="64">
        <f t="shared" si="4"/>
        <v>460</v>
      </c>
      <c r="L20" s="2"/>
    </row>
    <row r="21" spans="1:12">
      <c r="A21" s="101">
        <v>55</v>
      </c>
      <c r="B21" s="102" t="s">
        <v>147</v>
      </c>
      <c r="C21" s="64">
        <v>143030</v>
      </c>
      <c r="D21" s="64">
        <v>149874</v>
      </c>
      <c r="E21" s="64">
        <v>151300</v>
      </c>
      <c r="F21" s="79">
        <f t="shared" si="0"/>
        <v>1.1621299560848525E-2</v>
      </c>
      <c r="G21" s="79">
        <f t="shared" si="1"/>
        <v>5.7820037754317273E-2</v>
      </c>
      <c r="H21" s="43">
        <f t="shared" si="2"/>
        <v>8270</v>
      </c>
      <c r="I21" s="80">
        <f t="shared" si="3"/>
        <v>1.551068023804299E-2</v>
      </c>
      <c r="J21" s="64">
        <f t="shared" si="4"/>
        <v>1426</v>
      </c>
      <c r="L21" s="2"/>
    </row>
    <row r="22" spans="1:12">
      <c r="A22" s="101">
        <v>52</v>
      </c>
      <c r="B22" s="102" t="s">
        <v>144</v>
      </c>
      <c r="C22" s="64">
        <v>68847</v>
      </c>
      <c r="D22" s="64">
        <v>72587</v>
      </c>
      <c r="E22" s="64">
        <v>72827</v>
      </c>
      <c r="F22" s="79">
        <f t="shared" si="0"/>
        <v>5.5938161475077037E-3</v>
      </c>
      <c r="G22" s="79">
        <f t="shared" si="1"/>
        <v>5.7809345360001159E-2</v>
      </c>
      <c r="H22" s="43">
        <f t="shared" si="2"/>
        <v>3980</v>
      </c>
      <c r="I22" s="80">
        <f t="shared" si="3"/>
        <v>7.464632085539432E-3</v>
      </c>
      <c r="J22" s="64">
        <f t="shared" si="4"/>
        <v>240</v>
      </c>
      <c r="L22" s="2"/>
    </row>
    <row r="23" spans="1:12">
      <c r="A23" s="101">
        <v>6</v>
      </c>
      <c r="B23" s="102" t="s">
        <v>98</v>
      </c>
      <c r="C23" s="64">
        <v>1042042</v>
      </c>
      <c r="D23" s="64">
        <v>1106088</v>
      </c>
      <c r="E23" s="64">
        <v>1102094</v>
      </c>
      <c r="F23" s="79">
        <f t="shared" si="0"/>
        <v>8.4651450880461304E-2</v>
      </c>
      <c r="G23" s="79">
        <f t="shared" si="1"/>
        <v>5.7629155062847756E-2</v>
      </c>
      <c r="H23" s="43">
        <f t="shared" si="2"/>
        <v>60052</v>
      </c>
      <c r="I23" s="80">
        <f t="shared" si="3"/>
        <v>0.11262966984945075</v>
      </c>
      <c r="J23" s="64">
        <f t="shared" si="4"/>
        <v>-3994</v>
      </c>
      <c r="L23" s="2"/>
    </row>
    <row r="24" spans="1:12">
      <c r="A24" s="101">
        <v>21</v>
      </c>
      <c r="B24" s="102" t="s">
        <v>113</v>
      </c>
      <c r="C24" s="64">
        <v>109514</v>
      </c>
      <c r="D24" s="64">
        <v>115390</v>
      </c>
      <c r="E24" s="64">
        <v>115045</v>
      </c>
      <c r="F24" s="79">
        <f t="shared" si="0"/>
        <v>8.8365658161124825E-3</v>
      </c>
      <c r="G24" s="79">
        <f t="shared" si="1"/>
        <v>5.0504958270175503E-2</v>
      </c>
      <c r="H24" s="43">
        <f t="shared" si="2"/>
        <v>5531</v>
      </c>
      <c r="I24" s="80">
        <f t="shared" si="3"/>
        <v>1.037358795605995E-2</v>
      </c>
      <c r="J24" s="64">
        <f t="shared" si="4"/>
        <v>-345</v>
      </c>
      <c r="L24" s="2"/>
    </row>
    <row r="25" spans="1:12">
      <c r="A25" s="101">
        <v>61</v>
      </c>
      <c r="B25" s="102" t="s">
        <v>153</v>
      </c>
      <c r="C25" s="64">
        <v>106712</v>
      </c>
      <c r="D25" s="64">
        <v>111404</v>
      </c>
      <c r="E25" s="64">
        <v>112087</v>
      </c>
      <c r="F25" s="79">
        <f t="shared" si="0"/>
        <v>8.6093628808779164E-3</v>
      </c>
      <c r="G25" s="79">
        <f t="shared" si="1"/>
        <v>5.0369218082315016E-2</v>
      </c>
      <c r="H25" s="43">
        <f t="shared" si="2"/>
        <v>5375</v>
      </c>
      <c r="I25" s="80">
        <f t="shared" si="3"/>
        <v>1.0081004386878001E-2</v>
      </c>
      <c r="J25" s="64">
        <f t="shared" si="4"/>
        <v>683</v>
      </c>
      <c r="L25" s="2"/>
    </row>
    <row r="26" spans="1:12">
      <c r="A26" s="101">
        <v>50</v>
      </c>
      <c r="B26" s="102" t="s">
        <v>142</v>
      </c>
      <c r="C26" s="64">
        <v>34051</v>
      </c>
      <c r="D26" s="64">
        <v>35933</v>
      </c>
      <c r="E26" s="64">
        <v>35764</v>
      </c>
      <c r="F26" s="79">
        <f t="shared" si="0"/>
        <v>2.7470202081572152E-3</v>
      </c>
      <c r="G26" s="79">
        <f t="shared" si="1"/>
        <v>5.0306892602273064E-2</v>
      </c>
      <c r="H26" s="43">
        <f t="shared" si="2"/>
        <v>1713</v>
      </c>
      <c r="I26" s="80">
        <f t="shared" si="3"/>
        <v>3.2127926539017707E-3</v>
      </c>
      <c r="J26" s="64">
        <f t="shared" si="4"/>
        <v>-169</v>
      </c>
      <c r="L26" s="2"/>
    </row>
    <row r="27" spans="1:12">
      <c r="A27" s="101">
        <v>47</v>
      </c>
      <c r="B27" s="102" t="s">
        <v>139</v>
      </c>
      <c r="C27" s="64">
        <v>52906</v>
      </c>
      <c r="D27" s="64">
        <v>55011</v>
      </c>
      <c r="E27" s="64">
        <v>55566</v>
      </c>
      <c r="F27" s="79">
        <f t="shared" si="0"/>
        <v>4.2680048340919307E-3</v>
      </c>
      <c r="G27" s="79">
        <f t="shared" si="1"/>
        <v>5.0277851283408309E-2</v>
      </c>
      <c r="H27" s="43">
        <f t="shared" si="2"/>
        <v>2660</v>
      </c>
      <c r="I27" s="80">
        <f t="shared" si="3"/>
        <v>4.988924961692183E-3</v>
      </c>
      <c r="J27" s="64">
        <f t="shared" si="4"/>
        <v>555</v>
      </c>
      <c r="L27" s="2"/>
    </row>
    <row r="28" spans="1:12">
      <c r="A28" s="101">
        <v>59</v>
      </c>
      <c r="B28" s="102" t="s">
        <v>151</v>
      </c>
      <c r="C28" s="64">
        <v>225235</v>
      </c>
      <c r="D28" s="64">
        <v>237012</v>
      </c>
      <c r="E28" s="64">
        <v>236025</v>
      </c>
      <c r="F28" s="79">
        <f t="shared" si="0"/>
        <v>1.8128996885983299E-2</v>
      </c>
      <c r="G28" s="79">
        <f t="shared" si="1"/>
        <v>4.790552090039292E-2</v>
      </c>
      <c r="H28" s="43">
        <f t="shared" si="2"/>
        <v>10790</v>
      </c>
      <c r="I28" s="80">
        <f t="shared" si="3"/>
        <v>2.0237030201751376E-2</v>
      </c>
      <c r="J28" s="64">
        <f t="shared" si="4"/>
        <v>-987</v>
      </c>
    </row>
    <row r="29" spans="1:12">
      <c r="A29" s="101">
        <v>54</v>
      </c>
      <c r="B29" s="102" t="s">
        <v>146</v>
      </c>
      <c r="C29" s="64">
        <v>152714</v>
      </c>
      <c r="D29" s="64">
        <v>159565</v>
      </c>
      <c r="E29" s="64">
        <v>159959</v>
      </c>
      <c r="F29" s="79">
        <f t="shared" si="0"/>
        <v>1.2286394292490213E-2</v>
      </c>
      <c r="G29" s="79">
        <f t="shared" si="1"/>
        <v>4.7441622902942758E-2</v>
      </c>
      <c r="H29" s="43">
        <f t="shared" si="2"/>
        <v>7245</v>
      </c>
      <c r="I29" s="80">
        <f t="shared" si="3"/>
        <v>1.3588256145661604E-2</v>
      </c>
      <c r="J29" s="64">
        <f t="shared" si="4"/>
        <v>394</v>
      </c>
    </row>
    <row r="30" spans="1:12">
      <c r="A30" s="101">
        <v>79</v>
      </c>
      <c r="B30" s="102" t="s">
        <v>171</v>
      </c>
      <c r="C30" s="64">
        <v>10866</v>
      </c>
      <c r="D30" s="64">
        <v>11470</v>
      </c>
      <c r="E30" s="64">
        <v>11369</v>
      </c>
      <c r="F30" s="79">
        <f t="shared" si="0"/>
        <v>8.7324887446984059E-4</v>
      </c>
      <c r="G30" s="79">
        <f t="shared" si="1"/>
        <v>4.6291183508190684E-2</v>
      </c>
      <c r="H30" s="43">
        <f t="shared" si="2"/>
        <v>503</v>
      </c>
      <c r="I30" s="80">
        <f t="shared" si="3"/>
        <v>9.4339445704179261E-4</v>
      </c>
      <c r="J30" s="64">
        <f t="shared" si="4"/>
        <v>-101</v>
      </c>
    </row>
    <row r="31" spans="1:12">
      <c r="A31" s="101">
        <v>39</v>
      </c>
      <c r="B31" s="102" t="s">
        <v>131</v>
      </c>
      <c r="C31" s="64">
        <v>56943</v>
      </c>
      <c r="D31" s="64">
        <v>59474</v>
      </c>
      <c r="E31" s="64">
        <v>59556</v>
      </c>
      <c r="F31" s="79">
        <f t="shared" si="0"/>
        <v>4.574475324824156E-3</v>
      </c>
      <c r="G31" s="79">
        <f t="shared" si="1"/>
        <v>4.5887993256414308E-2</v>
      </c>
      <c r="H31" s="43">
        <f t="shared" si="2"/>
        <v>2613</v>
      </c>
      <c r="I31" s="80">
        <f t="shared" si="3"/>
        <v>4.9007747837976224E-3</v>
      </c>
      <c r="J31" s="64">
        <f t="shared" si="4"/>
        <v>82</v>
      </c>
    </row>
    <row r="32" spans="1:12">
      <c r="A32" s="101">
        <v>60</v>
      </c>
      <c r="B32" s="102" t="s">
        <v>152</v>
      </c>
      <c r="C32" s="64">
        <v>46898</v>
      </c>
      <c r="D32" s="64">
        <v>48312</v>
      </c>
      <c r="E32" s="64">
        <v>49001</v>
      </c>
      <c r="F32" s="79">
        <f t="shared" si="0"/>
        <v>3.7637495028495613E-3</v>
      </c>
      <c r="G32" s="79">
        <f t="shared" si="1"/>
        <v>4.4841997526546974E-2</v>
      </c>
      <c r="H32" s="43">
        <f t="shared" si="2"/>
        <v>2103</v>
      </c>
      <c r="I32" s="80">
        <f t="shared" si="3"/>
        <v>3.9442515768566399E-3</v>
      </c>
      <c r="J32" s="64">
        <f t="shared" si="4"/>
        <v>689</v>
      </c>
    </row>
    <row r="33" spans="1:13">
      <c r="A33" s="101">
        <v>17</v>
      </c>
      <c r="B33" s="102" t="s">
        <v>109</v>
      </c>
      <c r="C33" s="64">
        <v>68463</v>
      </c>
      <c r="D33" s="64">
        <v>70876</v>
      </c>
      <c r="E33" s="64">
        <v>71513</v>
      </c>
      <c r="F33" s="79">
        <f t="shared" si="0"/>
        <v>5.4928882716124292E-3</v>
      </c>
      <c r="G33" s="79">
        <f t="shared" si="1"/>
        <v>4.4549610738647154E-2</v>
      </c>
      <c r="H33" s="43">
        <f t="shared" si="2"/>
        <v>3050</v>
      </c>
      <c r="I33" s="80">
        <f t="shared" si="3"/>
        <v>5.7203838846470526E-3</v>
      </c>
      <c r="J33" s="64">
        <f t="shared" si="4"/>
        <v>637</v>
      </c>
      <c r="L33" s="2"/>
      <c r="M33" s="7"/>
    </row>
    <row r="34" spans="1:13">
      <c r="A34" s="101">
        <v>34</v>
      </c>
      <c r="B34" s="102" t="s">
        <v>126</v>
      </c>
      <c r="C34" s="64">
        <v>3764384</v>
      </c>
      <c r="D34" s="64">
        <v>3940453</v>
      </c>
      <c r="E34" s="64">
        <v>3930756</v>
      </c>
      <c r="F34" s="79">
        <f t="shared" ref="F34:F65" si="5">E34/$E$83</f>
        <v>0.30191998001720227</v>
      </c>
      <c r="G34" s="79">
        <f t="shared" ref="G34:G65" si="6">(E34-C34)/C34</f>
        <v>4.4196341287180051E-2</v>
      </c>
      <c r="H34" s="43">
        <f t="shared" ref="H34:H65" si="7">E34-C34</f>
        <v>166372</v>
      </c>
      <c r="I34" s="80">
        <f t="shared" ref="I34:I65" si="8">H34/$H$83</f>
        <v>0.31203662546114735</v>
      </c>
      <c r="J34" s="64">
        <f t="shared" ref="J34:J65" si="9">E34-D34</f>
        <v>-9697</v>
      </c>
    </row>
    <row r="35" spans="1:13">
      <c r="A35" s="101">
        <v>7</v>
      </c>
      <c r="B35" s="102" t="s">
        <v>99</v>
      </c>
      <c r="C35" s="64">
        <v>446990</v>
      </c>
      <c r="D35" s="64">
        <v>464366</v>
      </c>
      <c r="E35" s="64">
        <v>466427</v>
      </c>
      <c r="F35" s="79">
        <f t="shared" si="5"/>
        <v>3.5826093128009884E-2</v>
      </c>
      <c r="G35" s="79">
        <f t="shared" si="6"/>
        <v>4.34841942772769E-2</v>
      </c>
      <c r="H35" s="43">
        <f t="shared" si="7"/>
        <v>19437</v>
      </c>
      <c r="I35" s="80">
        <f t="shared" si="8"/>
        <v>3.645478739865074E-2</v>
      </c>
      <c r="J35" s="64">
        <f t="shared" si="9"/>
        <v>2061</v>
      </c>
    </row>
    <row r="36" spans="1:13">
      <c r="A36" s="101">
        <v>16</v>
      </c>
      <c r="B36" s="102" t="s">
        <v>108</v>
      </c>
      <c r="C36" s="64">
        <v>595054</v>
      </c>
      <c r="D36" s="64">
        <v>642721</v>
      </c>
      <c r="E36" s="64">
        <v>620629</v>
      </c>
      <c r="F36" s="79">
        <f t="shared" si="5"/>
        <v>4.7670294283872171E-2</v>
      </c>
      <c r="G36" s="79">
        <f t="shared" si="6"/>
        <v>4.2979292635626345E-2</v>
      </c>
      <c r="H36" s="43">
        <f t="shared" si="7"/>
        <v>25575</v>
      </c>
      <c r="I36" s="80">
        <f t="shared" si="8"/>
        <v>4.7966825524540443E-2</v>
      </c>
      <c r="J36" s="64">
        <f t="shared" si="9"/>
        <v>-22092</v>
      </c>
    </row>
    <row r="37" spans="1:13">
      <c r="A37" s="101">
        <v>42</v>
      </c>
      <c r="B37" s="102" t="s">
        <v>134</v>
      </c>
      <c r="C37" s="64">
        <v>259991</v>
      </c>
      <c r="D37" s="64">
        <v>272204</v>
      </c>
      <c r="E37" s="64">
        <v>270914</v>
      </c>
      <c r="F37" s="79">
        <f t="shared" si="5"/>
        <v>2.0808808653190465E-2</v>
      </c>
      <c r="G37" s="79">
        <f t="shared" si="6"/>
        <v>4.2012992757441601E-2</v>
      </c>
      <c r="H37" s="43">
        <f t="shared" si="7"/>
        <v>10923</v>
      </c>
      <c r="I37" s="80">
        <f t="shared" si="8"/>
        <v>2.0486476449835984E-2</v>
      </c>
      <c r="J37" s="64">
        <f t="shared" si="9"/>
        <v>-1290</v>
      </c>
    </row>
    <row r="38" spans="1:13">
      <c r="A38" s="101">
        <v>45</v>
      </c>
      <c r="B38" s="102" t="s">
        <v>137</v>
      </c>
      <c r="C38" s="64">
        <v>206620</v>
      </c>
      <c r="D38" s="64">
        <v>214520</v>
      </c>
      <c r="E38" s="64">
        <v>215220</v>
      </c>
      <c r="F38" s="79">
        <f t="shared" si="5"/>
        <v>1.6530972184308126E-2</v>
      </c>
      <c r="G38" s="79">
        <f t="shared" si="6"/>
        <v>4.1622301810086151E-2</v>
      </c>
      <c r="H38" s="43">
        <f t="shared" si="7"/>
        <v>8600</v>
      </c>
      <c r="I38" s="80">
        <f t="shared" si="8"/>
        <v>1.6129607019004802E-2</v>
      </c>
      <c r="J38" s="64">
        <f t="shared" si="9"/>
        <v>700</v>
      </c>
    </row>
    <row r="39" spans="1:13">
      <c r="A39" s="101">
        <v>48</v>
      </c>
      <c r="B39" s="102" t="s">
        <v>140</v>
      </c>
      <c r="C39" s="64">
        <v>154382</v>
      </c>
      <c r="D39" s="64">
        <v>157727</v>
      </c>
      <c r="E39" s="64">
        <v>160574</v>
      </c>
      <c r="F39" s="79">
        <f t="shared" si="5"/>
        <v>1.2333632225272248E-2</v>
      </c>
      <c r="G39" s="79">
        <f t="shared" si="6"/>
        <v>4.0108302781412343E-2</v>
      </c>
      <c r="H39" s="43">
        <f t="shared" si="7"/>
        <v>6192</v>
      </c>
      <c r="I39" s="80">
        <f t="shared" si="8"/>
        <v>1.1613317053683458E-2</v>
      </c>
      <c r="J39" s="64">
        <f t="shared" si="9"/>
        <v>2847</v>
      </c>
    </row>
    <row r="40" spans="1:13">
      <c r="A40" s="101">
        <v>67</v>
      </c>
      <c r="B40" s="102" t="s">
        <v>159</v>
      </c>
      <c r="C40" s="64">
        <v>80628</v>
      </c>
      <c r="D40" s="64">
        <v>84102</v>
      </c>
      <c r="E40" s="64">
        <v>83839</v>
      </c>
      <c r="F40" s="79">
        <f t="shared" si="5"/>
        <v>6.4396439780699238E-3</v>
      </c>
      <c r="G40" s="79">
        <f t="shared" si="6"/>
        <v>3.9824874733343257E-2</v>
      </c>
      <c r="H40" s="43">
        <f t="shared" si="7"/>
        <v>3211</v>
      </c>
      <c r="I40" s="80">
        <f t="shared" si="8"/>
        <v>6.0223451323284209E-3</v>
      </c>
      <c r="J40" s="64">
        <f t="shared" si="9"/>
        <v>-263</v>
      </c>
    </row>
    <row r="41" spans="1:13">
      <c r="A41" s="101">
        <v>1</v>
      </c>
      <c r="B41" s="102" t="s">
        <v>93</v>
      </c>
      <c r="C41" s="64">
        <v>274656</v>
      </c>
      <c r="D41" s="64">
        <v>286055</v>
      </c>
      <c r="E41" s="64">
        <v>284814</v>
      </c>
      <c r="F41" s="79">
        <f t="shared" si="5"/>
        <v>2.1876462743711248E-2</v>
      </c>
      <c r="G41" s="79">
        <f t="shared" si="6"/>
        <v>3.6984445997902834E-2</v>
      </c>
      <c r="H41" s="43">
        <f t="shared" si="7"/>
        <v>10158</v>
      </c>
      <c r="I41" s="80">
        <f t="shared" si="8"/>
        <v>1.9051691639424509E-2</v>
      </c>
      <c r="J41" s="64">
        <f t="shared" si="9"/>
        <v>-1241</v>
      </c>
    </row>
    <row r="42" spans="1:13">
      <c r="A42" s="101">
        <v>44</v>
      </c>
      <c r="B42" s="102" t="s">
        <v>136</v>
      </c>
      <c r="C42" s="64">
        <v>82617</v>
      </c>
      <c r="D42" s="64">
        <v>86548</v>
      </c>
      <c r="E42" s="64">
        <v>85667</v>
      </c>
      <c r="F42" s="79">
        <f t="shared" si="5"/>
        <v>6.580052012420427E-3</v>
      </c>
      <c r="G42" s="79">
        <f t="shared" si="6"/>
        <v>3.69173414672525E-2</v>
      </c>
      <c r="H42" s="43">
        <f t="shared" si="7"/>
        <v>3050</v>
      </c>
      <c r="I42" s="80">
        <f t="shared" si="8"/>
        <v>5.7203838846470526E-3</v>
      </c>
      <c r="J42" s="64">
        <f t="shared" si="9"/>
        <v>-881</v>
      </c>
    </row>
    <row r="43" spans="1:13">
      <c r="A43" s="101">
        <v>46</v>
      </c>
      <c r="B43" s="102" t="s">
        <v>138</v>
      </c>
      <c r="C43" s="64">
        <v>119976</v>
      </c>
      <c r="D43" s="64">
        <v>125233</v>
      </c>
      <c r="E43" s="64">
        <v>124288</v>
      </c>
      <c r="F43" s="79">
        <f t="shared" si="5"/>
        <v>9.5465173814854032E-3</v>
      </c>
      <c r="G43" s="79">
        <f t="shared" si="6"/>
        <v>3.5940521437620859E-2</v>
      </c>
      <c r="H43" s="43">
        <f t="shared" si="7"/>
        <v>4312</v>
      </c>
      <c r="I43" s="80">
        <f t="shared" si="8"/>
        <v>8.0873099379010129E-3</v>
      </c>
      <c r="J43" s="64">
        <f t="shared" si="9"/>
        <v>-945</v>
      </c>
    </row>
    <row r="44" spans="1:13">
      <c r="A44" s="101">
        <v>3</v>
      </c>
      <c r="B44" s="102" t="s">
        <v>95</v>
      </c>
      <c r="C44" s="64">
        <v>75657</v>
      </c>
      <c r="D44" s="64">
        <v>78826</v>
      </c>
      <c r="E44" s="64">
        <v>78349</v>
      </c>
      <c r="F44" s="79">
        <f t="shared" si="5"/>
        <v>6.0179590171376149E-3</v>
      </c>
      <c r="G44" s="79">
        <f t="shared" si="6"/>
        <v>3.5581638182851552E-2</v>
      </c>
      <c r="H44" s="43">
        <f t="shared" si="7"/>
        <v>2692</v>
      </c>
      <c r="I44" s="80">
        <f t="shared" si="8"/>
        <v>5.0489421040884799E-3</v>
      </c>
      <c r="J44" s="64">
        <f t="shared" si="9"/>
        <v>-477</v>
      </c>
    </row>
    <row r="45" spans="1:13">
      <c r="A45" s="101">
        <v>26</v>
      </c>
      <c r="B45" s="102" t="s">
        <v>118</v>
      </c>
      <c r="C45" s="64">
        <v>154816</v>
      </c>
      <c r="D45" s="64">
        <v>160706</v>
      </c>
      <c r="E45" s="64">
        <v>160259</v>
      </c>
      <c r="F45" s="79">
        <f t="shared" si="5"/>
        <v>1.230943718653023E-2</v>
      </c>
      <c r="G45" s="79">
        <f t="shared" si="6"/>
        <v>3.5157864820173627E-2</v>
      </c>
      <c r="H45" s="43">
        <f t="shared" si="7"/>
        <v>5443</v>
      </c>
      <c r="I45" s="80">
        <f t="shared" si="8"/>
        <v>1.0208540814470132E-2</v>
      </c>
      <c r="J45" s="64">
        <f t="shared" si="9"/>
        <v>-447</v>
      </c>
    </row>
    <row r="46" spans="1:13">
      <c r="A46" s="101">
        <v>63</v>
      </c>
      <c r="B46" s="102" t="s">
        <v>155</v>
      </c>
      <c r="C46" s="64">
        <v>109272</v>
      </c>
      <c r="D46" s="64">
        <v>113776</v>
      </c>
      <c r="E46" s="64">
        <v>113064</v>
      </c>
      <c r="F46" s="79">
        <f t="shared" si="5"/>
        <v>8.6844059058015701E-3</v>
      </c>
      <c r="G46" s="79">
        <f t="shared" si="6"/>
        <v>3.4702394025916974E-2</v>
      </c>
      <c r="H46" s="43">
        <f t="shared" si="7"/>
        <v>3792</v>
      </c>
      <c r="I46" s="80">
        <f t="shared" si="8"/>
        <v>7.112031373961188E-3</v>
      </c>
      <c r="J46" s="64">
        <f t="shared" si="9"/>
        <v>-712</v>
      </c>
    </row>
    <row r="47" spans="1:13">
      <c r="A47" s="101">
        <v>37</v>
      </c>
      <c r="B47" s="102" t="s">
        <v>129</v>
      </c>
      <c r="C47" s="64">
        <v>37842</v>
      </c>
      <c r="D47" s="64">
        <v>39027</v>
      </c>
      <c r="E47" s="64">
        <v>39127</v>
      </c>
      <c r="F47" s="79">
        <f t="shared" si="5"/>
        <v>3.0053310503458048E-3</v>
      </c>
      <c r="G47" s="79">
        <f t="shared" si="6"/>
        <v>3.3956979018022304E-2</v>
      </c>
      <c r="H47" s="43">
        <f t="shared" si="7"/>
        <v>1285</v>
      </c>
      <c r="I47" s="80">
        <f t="shared" si="8"/>
        <v>2.4100633743512991E-3</v>
      </c>
      <c r="J47" s="64">
        <f t="shared" si="9"/>
        <v>100</v>
      </c>
    </row>
    <row r="48" spans="1:13">
      <c r="A48" s="101">
        <v>35</v>
      </c>
      <c r="B48" s="102" t="s">
        <v>127</v>
      </c>
      <c r="C48" s="64">
        <v>795802</v>
      </c>
      <c r="D48" s="64">
        <v>822554</v>
      </c>
      <c r="E48" s="64">
        <v>822424</v>
      </c>
      <c r="F48" s="79">
        <f t="shared" si="5"/>
        <v>6.3170096959889538E-2</v>
      </c>
      <c r="G48" s="79">
        <f t="shared" si="6"/>
        <v>3.3453044852865411E-2</v>
      </c>
      <c r="H48" s="43">
        <f t="shared" si="7"/>
        <v>26622</v>
      </c>
      <c r="I48" s="80">
        <f t="shared" si="8"/>
        <v>4.9930511402319286E-2</v>
      </c>
      <c r="J48" s="64">
        <f t="shared" si="9"/>
        <v>-130</v>
      </c>
    </row>
    <row r="49" spans="1:10">
      <c r="A49" s="101">
        <v>38</v>
      </c>
      <c r="B49" s="102" t="s">
        <v>130</v>
      </c>
      <c r="C49" s="64">
        <v>198943</v>
      </c>
      <c r="D49" s="64">
        <v>206863</v>
      </c>
      <c r="E49" s="64">
        <v>205477</v>
      </c>
      <c r="F49" s="79">
        <f t="shared" si="5"/>
        <v>1.5782615795535179E-2</v>
      </c>
      <c r="G49" s="79">
        <f t="shared" si="6"/>
        <v>3.2843578311375618E-2</v>
      </c>
      <c r="H49" s="43">
        <f t="shared" si="7"/>
        <v>6534</v>
      </c>
      <c r="I49" s="80">
        <f t="shared" si="8"/>
        <v>1.2254750263043882E-2</v>
      </c>
      <c r="J49" s="64">
        <f t="shared" si="9"/>
        <v>-1386</v>
      </c>
    </row>
    <row r="50" spans="1:10">
      <c r="A50" s="101">
        <v>40</v>
      </c>
      <c r="B50" s="102" t="s">
        <v>132</v>
      </c>
      <c r="C50" s="64">
        <v>22268</v>
      </c>
      <c r="D50" s="64">
        <v>23163</v>
      </c>
      <c r="E50" s="64">
        <v>22988</v>
      </c>
      <c r="F50" s="79">
        <f t="shared" si="5"/>
        <v>1.7657001606396954E-3</v>
      </c>
      <c r="G50" s="79">
        <f t="shared" si="6"/>
        <v>3.2333393209987425E-2</v>
      </c>
      <c r="H50" s="43">
        <f t="shared" si="7"/>
        <v>720</v>
      </c>
      <c r="I50" s="80">
        <f t="shared" si="8"/>
        <v>1.3503857039166812E-3</v>
      </c>
      <c r="J50" s="64">
        <f t="shared" si="9"/>
        <v>-175</v>
      </c>
    </row>
    <row r="51" spans="1:10">
      <c r="A51" s="101">
        <v>23</v>
      </c>
      <c r="B51" s="102" t="s">
        <v>115</v>
      </c>
      <c r="C51" s="64">
        <v>53073</v>
      </c>
      <c r="D51" s="64">
        <v>55025</v>
      </c>
      <c r="E51" s="64">
        <v>54774</v>
      </c>
      <c r="F51" s="79">
        <f t="shared" si="5"/>
        <v>4.2071715938262868E-3</v>
      </c>
      <c r="G51" s="79">
        <f t="shared" si="6"/>
        <v>3.2050195014414112E-2</v>
      </c>
      <c r="H51" s="43">
        <f t="shared" si="7"/>
        <v>1701</v>
      </c>
      <c r="I51" s="80">
        <f t="shared" si="8"/>
        <v>3.1902862255031592E-3</v>
      </c>
      <c r="J51" s="64">
        <f t="shared" si="9"/>
        <v>-251</v>
      </c>
    </row>
    <row r="52" spans="1:10">
      <c r="A52" s="101">
        <v>53</v>
      </c>
      <c r="B52" s="102" t="s">
        <v>145</v>
      </c>
      <c r="C52" s="64">
        <v>42934</v>
      </c>
      <c r="D52" s="64">
        <v>43448</v>
      </c>
      <c r="E52" s="64">
        <v>44185</v>
      </c>
      <c r="F52" s="79">
        <f t="shared" si="5"/>
        <v>3.3938342438604896E-3</v>
      </c>
      <c r="G52" s="79">
        <f t="shared" si="6"/>
        <v>2.9137746308287138E-2</v>
      </c>
      <c r="H52" s="43">
        <f t="shared" si="7"/>
        <v>1251</v>
      </c>
      <c r="I52" s="80">
        <f t="shared" si="8"/>
        <v>2.3462951605552336E-3</v>
      </c>
      <c r="J52" s="64">
        <f t="shared" si="9"/>
        <v>737</v>
      </c>
    </row>
    <row r="53" spans="1:10">
      <c r="A53" s="101">
        <v>5</v>
      </c>
      <c r="B53" s="102" t="s">
        <v>97</v>
      </c>
      <c r="C53" s="64">
        <v>35378</v>
      </c>
      <c r="D53" s="64">
        <v>36394</v>
      </c>
      <c r="E53" s="64">
        <v>36390</v>
      </c>
      <c r="F53" s="79">
        <f t="shared" si="5"/>
        <v>2.7951030470540505E-3</v>
      </c>
      <c r="G53" s="79">
        <f t="shared" si="6"/>
        <v>2.8605347956357059E-2</v>
      </c>
      <c r="H53" s="43">
        <f t="shared" si="7"/>
        <v>1012</v>
      </c>
      <c r="I53" s="80">
        <f t="shared" si="8"/>
        <v>1.8980421282828908E-3</v>
      </c>
      <c r="J53" s="64">
        <f t="shared" si="9"/>
        <v>-4</v>
      </c>
    </row>
    <row r="54" spans="1:10">
      <c r="A54" s="101">
        <v>64</v>
      </c>
      <c r="B54" s="102" t="s">
        <v>156</v>
      </c>
      <c r="C54" s="64">
        <v>53949</v>
      </c>
      <c r="D54" s="64">
        <v>56501</v>
      </c>
      <c r="E54" s="64">
        <v>55470</v>
      </c>
      <c r="F54" s="79">
        <f t="shared" si="5"/>
        <v>4.2606311079991252E-3</v>
      </c>
      <c r="G54" s="79">
        <f t="shared" si="6"/>
        <v>2.8193293666240338E-2</v>
      </c>
      <c r="H54" s="43">
        <f t="shared" si="7"/>
        <v>1521</v>
      </c>
      <c r="I54" s="80">
        <f t="shared" si="8"/>
        <v>2.8526897995239889E-3</v>
      </c>
      <c r="J54" s="64">
        <f t="shared" si="9"/>
        <v>-1031</v>
      </c>
    </row>
    <row r="55" spans="1:10">
      <c r="A55" s="101">
        <v>81</v>
      </c>
      <c r="B55" s="102" t="s">
        <v>173</v>
      </c>
      <c r="C55" s="64">
        <v>65448</v>
      </c>
      <c r="D55" s="64">
        <v>67132</v>
      </c>
      <c r="E55" s="64">
        <v>67228</v>
      </c>
      <c r="F55" s="79">
        <f t="shared" si="5"/>
        <v>5.1637589350741883E-3</v>
      </c>
      <c r="G55" s="79">
        <f t="shared" si="6"/>
        <v>2.7197164160860529E-2</v>
      </c>
      <c r="H55" s="43">
        <f t="shared" si="7"/>
        <v>1780</v>
      </c>
      <c r="I55" s="80">
        <f t="shared" si="8"/>
        <v>3.3384535457940175E-3</v>
      </c>
      <c r="J55" s="64">
        <f t="shared" si="9"/>
        <v>96</v>
      </c>
    </row>
    <row r="56" spans="1:10">
      <c r="A56" s="101">
        <v>58</v>
      </c>
      <c r="B56" s="102" t="s">
        <v>150</v>
      </c>
      <c r="C56" s="64">
        <v>62293</v>
      </c>
      <c r="D56" s="64">
        <v>64779</v>
      </c>
      <c r="E56" s="64">
        <v>63904</v>
      </c>
      <c r="F56" s="79">
        <f t="shared" si="5"/>
        <v>4.9084436691108008E-3</v>
      </c>
      <c r="G56" s="79">
        <f t="shared" si="6"/>
        <v>2.5861653797376913E-2</v>
      </c>
      <c r="H56" s="43">
        <f t="shared" si="7"/>
        <v>1611</v>
      </c>
      <c r="I56" s="80">
        <f t="shared" si="8"/>
        <v>3.0214880125135741E-3</v>
      </c>
      <c r="J56" s="64">
        <f t="shared" si="9"/>
        <v>-875</v>
      </c>
    </row>
    <row r="57" spans="1:10">
      <c r="A57" s="101">
        <v>15</v>
      </c>
      <c r="B57" s="102" t="s">
        <v>107</v>
      </c>
      <c r="C57" s="64">
        <v>33446</v>
      </c>
      <c r="D57" s="64">
        <v>33791</v>
      </c>
      <c r="E57" s="64">
        <v>34266</v>
      </c>
      <c r="F57" s="79">
        <f t="shared" si="5"/>
        <v>2.6319593572507309E-3</v>
      </c>
      <c r="G57" s="79">
        <f t="shared" si="6"/>
        <v>2.4517132093523891E-2</v>
      </c>
      <c r="H57" s="43">
        <f t="shared" si="7"/>
        <v>820</v>
      </c>
      <c r="I57" s="80">
        <f t="shared" si="8"/>
        <v>1.5379392739051092E-3</v>
      </c>
      <c r="J57" s="64">
        <f t="shared" si="9"/>
        <v>475</v>
      </c>
    </row>
    <row r="58" spans="1:10">
      <c r="A58" s="101">
        <v>27</v>
      </c>
      <c r="B58" s="102" t="s">
        <v>119</v>
      </c>
      <c r="C58" s="64">
        <v>257598</v>
      </c>
      <c r="D58" s="64">
        <v>264741</v>
      </c>
      <c r="E58" s="64">
        <v>263807</v>
      </c>
      <c r="F58" s="79">
        <f t="shared" si="5"/>
        <v>2.0262922493382466E-2</v>
      </c>
      <c r="G58" s="79">
        <f t="shared" si="6"/>
        <v>2.410344800813671E-2</v>
      </c>
      <c r="H58" s="43">
        <f t="shared" si="7"/>
        <v>6209</v>
      </c>
      <c r="I58" s="80">
        <f t="shared" si="8"/>
        <v>1.1645201160581492E-2</v>
      </c>
      <c r="J58" s="64">
        <f t="shared" si="9"/>
        <v>-934</v>
      </c>
    </row>
    <row r="59" spans="1:10">
      <c r="A59" s="101">
        <v>70</v>
      </c>
      <c r="B59" s="102" t="s">
        <v>162</v>
      </c>
      <c r="C59" s="64">
        <v>37728</v>
      </c>
      <c r="D59" s="64">
        <v>38889</v>
      </c>
      <c r="E59" s="64">
        <v>38621</v>
      </c>
      <c r="F59" s="79">
        <f t="shared" si="5"/>
        <v>2.9664653690649762E-3</v>
      </c>
      <c r="G59" s="79">
        <f t="shared" si="6"/>
        <v>2.3669423240033929E-2</v>
      </c>
      <c r="H59" s="43">
        <f t="shared" si="7"/>
        <v>893</v>
      </c>
      <c r="I59" s="80">
        <f t="shared" si="8"/>
        <v>1.6748533799966615E-3</v>
      </c>
      <c r="J59" s="64">
        <f t="shared" si="9"/>
        <v>-268</v>
      </c>
    </row>
    <row r="60" spans="1:10">
      <c r="A60" s="101">
        <v>80</v>
      </c>
      <c r="B60" s="102" t="s">
        <v>172</v>
      </c>
      <c r="C60" s="64">
        <v>48293</v>
      </c>
      <c r="D60" s="64">
        <v>49250</v>
      </c>
      <c r="E60" s="64">
        <v>49371</v>
      </c>
      <c r="F60" s="79">
        <f t="shared" si="5"/>
        <v>3.7921690721655819E-3</v>
      </c>
      <c r="G60" s="79">
        <f t="shared" si="6"/>
        <v>2.2322075663139585E-2</v>
      </c>
      <c r="H60" s="43">
        <f t="shared" si="7"/>
        <v>1078</v>
      </c>
      <c r="I60" s="80">
        <f t="shared" si="8"/>
        <v>2.0218274844752532E-3</v>
      </c>
      <c r="J60" s="64">
        <f t="shared" si="9"/>
        <v>121</v>
      </c>
    </row>
    <row r="61" spans="1:10">
      <c r="A61" s="101">
        <v>19</v>
      </c>
      <c r="B61" s="102" t="s">
        <v>111</v>
      </c>
      <c r="C61" s="64">
        <v>51024</v>
      </c>
      <c r="D61" s="64">
        <v>51708</v>
      </c>
      <c r="E61" s="64">
        <v>51986</v>
      </c>
      <c r="F61" s="79">
        <f t="shared" si="5"/>
        <v>3.9930262985477293E-3</v>
      </c>
      <c r="G61" s="79">
        <f t="shared" si="6"/>
        <v>1.885387268736281E-2</v>
      </c>
      <c r="H61" s="43">
        <f t="shared" si="7"/>
        <v>962</v>
      </c>
      <c r="I61" s="80">
        <f t="shared" si="8"/>
        <v>1.8042653432886768E-3</v>
      </c>
      <c r="J61" s="64">
        <f t="shared" si="9"/>
        <v>278</v>
      </c>
    </row>
    <row r="62" spans="1:10">
      <c r="A62" s="101">
        <v>36</v>
      </c>
      <c r="B62" s="102" t="s">
        <v>128</v>
      </c>
      <c r="C62" s="64">
        <v>17250</v>
      </c>
      <c r="D62" s="64">
        <v>17552</v>
      </c>
      <c r="E62" s="64">
        <v>17557</v>
      </c>
      <c r="F62" s="79">
        <f t="shared" si="5"/>
        <v>1.3485469688685893E-3</v>
      </c>
      <c r="G62" s="79">
        <f t="shared" si="6"/>
        <v>1.7797101449275363E-2</v>
      </c>
      <c r="H62" s="43">
        <f t="shared" si="7"/>
        <v>307</v>
      </c>
      <c r="I62" s="80">
        <f t="shared" si="8"/>
        <v>5.7578945986447381E-4</v>
      </c>
      <c r="J62" s="64">
        <f t="shared" si="9"/>
        <v>5</v>
      </c>
    </row>
    <row r="63" spans="1:10">
      <c r="A63" s="101">
        <v>78</v>
      </c>
      <c r="B63" s="102" t="s">
        <v>170</v>
      </c>
      <c r="C63" s="64">
        <v>35098</v>
      </c>
      <c r="D63" s="64">
        <v>34708</v>
      </c>
      <c r="E63" s="64">
        <v>35678</v>
      </c>
      <c r="F63" s="79">
        <f t="shared" si="5"/>
        <v>2.7404145785324104E-3</v>
      </c>
      <c r="G63" s="79">
        <f t="shared" si="6"/>
        <v>1.65251581286683E-2</v>
      </c>
      <c r="H63" s="43">
        <f t="shared" si="7"/>
        <v>580</v>
      </c>
      <c r="I63" s="80">
        <f t="shared" si="8"/>
        <v>1.0878107059328821E-3</v>
      </c>
      <c r="J63" s="64">
        <f t="shared" si="9"/>
        <v>970</v>
      </c>
    </row>
    <row r="64" spans="1:10">
      <c r="A64" s="101">
        <v>28</v>
      </c>
      <c r="B64" s="102" t="s">
        <v>120</v>
      </c>
      <c r="C64" s="64">
        <v>44060</v>
      </c>
      <c r="D64" s="64">
        <v>44424</v>
      </c>
      <c r="E64" s="64">
        <v>44769</v>
      </c>
      <c r="F64" s="79">
        <f t="shared" si="5"/>
        <v>3.4386910775917228E-3</v>
      </c>
      <c r="G64" s="79">
        <f t="shared" si="6"/>
        <v>1.6091693145710396E-2</v>
      </c>
      <c r="H64" s="43">
        <f t="shared" si="7"/>
        <v>709</v>
      </c>
      <c r="I64" s="80">
        <f t="shared" si="8"/>
        <v>1.3297548112179542E-3</v>
      </c>
      <c r="J64" s="64">
        <f t="shared" si="9"/>
        <v>345</v>
      </c>
    </row>
    <row r="65" spans="1:10">
      <c r="A65" s="101">
        <v>65</v>
      </c>
      <c r="B65" s="102" t="s">
        <v>157</v>
      </c>
      <c r="C65" s="64">
        <v>57018</v>
      </c>
      <c r="D65" s="64">
        <v>58228</v>
      </c>
      <c r="E65" s="64">
        <v>57903</v>
      </c>
      <c r="F65" s="79">
        <f t="shared" si="5"/>
        <v>4.4475089786636625E-3</v>
      </c>
      <c r="G65" s="79">
        <f t="shared" si="6"/>
        <v>1.5521414290224141E-2</v>
      </c>
      <c r="H65" s="43">
        <f t="shared" si="7"/>
        <v>885</v>
      </c>
      <c r="I65" s="80">
        <f t="shared" si="8"/>
        <v>1.6598490943975873E-3</v>
      </c>
      <c r="J65" s="64">
        <f t="shared" si="9"/>
        <v>-325</v>
      </c>
    </row>
    <row r="66" spans="1:10">
      <c r="A66" s="101">
        <v>66</v>
      </c>
      <c r="B66" s="102" t="s">
        <v>158</v>
      </c>
      <c r="C66" s="64">
        <v>32322</v>
      </c>
      <c r="D66" s="64">
        <v>32575</v>
      </c>
      <c r="E66" s="64">
        <v>32807</v>
      </c>
      <c r="F66" s="79">
        <f t="shared" ref="F66:F97" si="10">E66/$E$83</f>
        <v>2.5198940825694486E-3</v>
      </c>
      <c r="G66" s="79">
        <f t="shared" ref="G66:G82" si="11">(E66-C66)/C66</f>
        <v>1.5005259575521316E-2</v>
      </c>
      <c r="H66" s="43">
        <f t="shared" ref="H66:H82" si="12">E66-C66</f>
        <v>485</v>
      </c>
      <c r="I66" s="80">
        <f t="shared" ref="I66:I97" si="13">H66/$H$83</f>
        <v>9.096348144438755E-4</v>
      </c>
      <c r="J66" s="64">
        <f t="shared" ref="J66:J82" si="14">E66-D66</f>
        <v>232</v>
      </c>
    </row>
    <row r="67" spans="1:10">
      <c r="A67" s="101">
        <v>31</v>
      </c>
      <c r="B67" s="102" t="s">
        <v>123</v>
      </c>
      <c r="C67" s="64">
        <v>145390</v>
      </c>
      <c r="D67" s="64">
        <v>147105</v>
      </c>
      <c r="E67" s="64">
        <v>146517</v>
      </c>
      <c r="F67" s="79">
        <f t="shared" si="10"/>
        <v>1.1253919020203855E-2</v>
      </c>
      <c r="G67" s="79">
        <f t="shared" si="11"/>
        <v>7.7515647568608568E-3</v>
      </c>
      <c r="H67" s="43">
        <f t="shared" si="12"/>
        <v>1127</v>
      </c>
      <c r="I67" s="80">
        <f t="shared" si="13"/>
        <v>2.1137287337695829E-3</v>
      </c>
      <c r="J67" s="64">
        <f t="shared" si="14"/>
        <v>-588</v>
      </c>
    </row>
    <row r="68" spans="1:10">
      <c r="A68" s="101">
        <v>20</v>
      </c>
      <c r="B68" s="102" t="s">
        <v>112</v>
      </c>
      <c r="C68" s="64">
        <v>179387</v>
      </c>
      <c r="D68" s="64">
        <v>180728</v>
      </c>
      <c r="E68" s="64">
        <v>180371</v>
      </c>
      <c r="F68" s="79">
        <f t="shared" si="10"/>
        <v>1.3854232802972963E-2</v>
      </c>
      <c r="G68" s="79">
        <f t="shared" si="11"/>
        <v>5.4853473217122755E-3</v>
      </c>
      <c r="H68" s="43">
        <f t="shared" si="12"/>
        <v>984</v>
      </c>
      <c r="I68" s="80">
        <f t="shared" si="13"/>
        <v>1.845527128686131E-3</v>
      </c>
      <c r="J68" s="64">
        <f t="shared" si="14"/>
        <v>-357</v>
      </c>
    </row>
    <row r="69" spans="1:10">
      <c r="A69" s="101">
        <v>2</v>
      </c>
      <c r="B69" s="102" t="s">
        <v>94</v>
      </c>
      <c r="C69" s="64">
        <v>42192</v>
      </c>
      <c r="D69" s="64">
        <v>42108</v>
      </c>
      <c r="E69" s="64">
        <v>42363</v>
      </c>
      <c r="F69" s="79">
        <f t="shared" si="10"/>
        <v>3.253887067390787E-3</v>
      </c>
      <c r="G69" s="79">
        <f t="shared" si="11"/>
        <v>4.0529010238907846E-3</v>
      </c>
      <c r="H69" s="43">
        <f t="shared" si="12"/>
        <v>171</v>
      </c>
      <c r="I69" s="80">
        <f t="shared" si="13"/>
        <v>3.207166046802118E-4</v>
      </c>
      <c r="J69" s="64">
        <f t="shared" si="14"/>
        <v>255</v>
      </c>
    </row>
    <row r="70" spans="1:10">
      <c r="A70" s="101">
        <v>73</v>
      </c>
      <c r="B70" s="102" t="s">
        <v>165</v>
      </c>
      <c r="C70" s="64">
        <v>27017</v>
      </c>
      <c r="D70" s="64">
        <v>27509</v>
      </c>
      <c r="E70" s="64">
        <v>27012</v>
      </c>
      <c r="F70" s="79">
        <f t="shared" si="10"/>
        <v>2.0747821793631219E-3</v>
      </c>
      <c r="G70" s="79">
        <f t="shared" si="11"/>
        <v>-1.8506866047303549E-4</v>
      </c>
      <c r="H70" s="43">
        <f t="shared" si="12"/>
        <v>-5</v>
      </c>
      <c r="I70" s="80">
        <f t="shared" si="13"/>
        <v>-9.3776784994213964E-6</v>
      </c>
      <c r="J70" s="64">
        <f t="shared" si="14"/>
        <v>-497</v>
      </c>
    </row>
    <row r="71" spans="1:10">
      <c r="A71" s="101">
        <v>24</v>
      </c>
      <c r="B71" s="102" t="s">
        <v>116</v>
      </c>
      <c r="C71" s="64">
        <v>23126</v>
      </c>
      <c r="D71" s="64">
        <v>23804</v>
      </c>
      <c r="E71" s="64">
        <v>23090</v>
      </c>
      <c r="F71" s="79">
        <f t="shared" si="10"/>
        <v>1.7735347446133011E-3</v>
      </c>
      <c r="G71" s="79">
        <f t="shared" si="11"/>
        <v>-1.5566894404566288E-3</v>
      </c>
      <c r="H71" s="43">
        <f t="shared" si="12"/>
        <v>-36</v>
      </c>
      <c r="I71" s="80">
        <f t="shared" si="13"/>
        <v>-6.751928519583406E-5</v>
      </c>
      <c r="J71" s="64">
        <f t="shared" si="14"/>
        <v>-714</v>
      </c>
    </row>
    <row r="72" spans="1:10">
      <c r="A72" s="101">
        <v>74</v>
      </c>
      <c r="B72" s="102" t="s">
        <v>166</v>
      </c>
      <c r="C72" s="64">
        <v>26165</v>
      </c>
      <c r="D72" s="64">
        <v>26035</v>
      </c>
      <c r="E72" s="64">
        <v>26027</v>
      </c>
      <c r="F72" s="79">
        <f t="shared" si="10"/>
        <v>1.9991246772650666E-3</v>
      </c>
      <c r="G72" s="79">
        <f t="shared" si="11"/>
        <v>-5.2742212879801258E-3</v>
      </c>
      <c r="H72" s="43">
        <f t="shared" si="12"/>
        <v>-138</v>
      </c>
      <c r="I72" s="80">
        <f t="shared" si="13"/>
        <v>-2.5882392658403057E-4</v>
      </c>
      <c r="J72" s="64">
        <f t="shared" si="14"/>
        <v>-8</v>
      </c>
    </row>
    <row r="73" spans="1:10">
      <c r="A73" s="101">
        <v>4</v>
      </c>
      <c r="B73" s="102" t="s">
        <v>96</v>
      </c>
      <c r="C73" s="64">
        <v>18000</v>
      </c>
      <c r="D73" s="64">
        <v>18188</v>
      </c>
      <c r="E73" s="64">
        <v>17835</v>
      </c>
      <c r="F73" s="79">
        <f t="shared" si="10"/>
        <v>1.3699000506790049E-3</v>
      </c>
      <c r="G73" s="79">
        <f t="shared" si="11"/>
        <v>-9.1666666666666667E-3</v>
      </c>
      <c r="H73" s="43">
        <f t="shared" si="12"/>
        <v>-165</v>
      </c>
      <c r="I73" s="80">
        <f t="shared" si="13"/>
        <v>-3.0946339048090613E-4</v>
      </c>
      <c r="J73" s="64">
        <f t="shared" si="14"/>
        <v>-353</v>
      </c>
    </row>
    <row r="74" spans="1:10">
      <c r="A74" s="101">
        <v>11</v>
      </c>
      <c r="B74" s="102" t="s">
        <v>103</v>
      </c>
      <c r="C74" s="64">
        <v>40560</v>
      </c>
      <c r="D74" s="64">
        <v>39949</v>
      </c>
      <c r="E74" s="64">
        <v>39998</v>
      </c>
      <c r="F74" s="79">
        <f t="shared" si="10"/>
        <v>3.0722322527086537E-3</v>
      </c>
      <c r="G74" s="79">
        <f t="shared" si="11"/>
        <v>-1.3856015779092703E-2</v>
      </c>
      <c r="H74" s="43">
        <f t="shared" si="12"/>
        <v>-562</v>
      </c>
      <c r="I74" s="80">
        <f t="shared" si="13"/>
        <v>-1.054051063334965E-3</v>
      </c>
      <c r="J74" s="64">
        <f t="shared" si="14"/>
        <v>49</v>
      </c>
    </row>
    <row r="75" spans="1:10">
      <c r="A75" s="101">
        <v>57</v>
      </c>
      <c r="B75" s="102" t="s">
        <v>149</v>
      </c>
      <c r="C75" s="64">
        <v>21767</v>
      </c>
      <c r="D75" s="64">
        <v>20991</v>
      </c>
      <c r="E75" s="64">
        <v>21349</v>
      </c>
      <c r="F75" s="79">
        <f t="shared" si="10"/>
        <v>1.639809149534403E-3</v>
      </c>
      <c r="G75" s="79">
        <f t="shared" si="11"/>
        <v>-1.9203381265217992E-2</v>
      </c>
      <c r="H75" s="43">
        <f t="shared" si="12"/>
        <v>-418</v>
      </c>
      <c r="I75" s="80">
        <f t="shared" si="13"/>
        <v>-7.8397392255162882E-4</v>
      </c>
      <c r="J75" s="64">
        <f t="shared" si="14"/>
        <v>358</v>
      </c>
    </row>
    <row r="76" spans="1:10">
      <c r="A76" s="101">
        <v>43</v>
      </c>
      <c r="B76" s="102" t="s">
        <v>135</v>
      </c>
      <c r="C76" s="64">
        <v>77117</v>
      </c>
      <c r="D76" s="64">
        <v>75486</v>
      </c>
      <c r="E76" s="64">
        <v>75044</v>
      </c>
      <c r="F76" s="79">
        <f t="shared" si="10"/>
        <v>5.7641031344634287E-3</v>
      </c>
      <c r="G76" s="79">
        <f t="shared" si="11"/>
        <v>-2.6881232413086608E-2</v>
      </c>
      <c r="H76" s="43">
        <f t="shared" si="12"/>
        <v>-2073</v>
      </c>
      <c r="I76" s="80">
        <f t="shared" si="13"/>
        <v>-3.8879855058601112E-3</v>
      </c>
      <c r="J76" s="64">
        <f t="shared" si="14"/>
        <v>-442</v>
      </c>
    </row>
    <row r="77" spans="1:10">
      <c r="A77" s="101">
        <v>30</v>
      </c>
      <c r="B77" s="102" t="s">
        <v>122</v>
      </c>
      <c r="C77" s="64">
        <v>10558</v>
      </c>
      <c r="D77" s="64">
        <v>9811</v>
      </c>
      <c r="E77" s="64">
        <v>10211</v>
      </c>
      <c r="F77" s="79">
        <f t="shared" si="10"/>
        <v>7.8430330347537534E-4</v>
      </c>
      <c r="G77" s="79">
        <f t="shared" si="11"/>
        <v>-3.2866073119909071E-2</v>
      </c>
      <c r="H77" s="43">
        <f t="shared" si="12"/>
        <v>-347</v>
      </c>
      <c r="I77" s="80">
        <f t="shared" si="13"/>
        <v>-6.5081088785984493E-4</v>
      </c>
      <c r="J77" s="64">
        <f t="shared" si="14"/>
        <v>400</v>
      </c>
    </row>
    <row r="78" spans="1:10">
      <c r="A78" s="101">
        <v>29</v>
      </c>
      <c r="B78" s="102" t="s">
        <v>121</v>
      </c>
      <c r="C78" s="64">
        <v>12115</v>
      </c>
      <c r="D78" s="64">
        <v>11735</v>
      </c>
      <c r="E78" s="64">
        <v>11630</v>
      </c>
      <c r="F78" s="79">
        <f t="shared" si="10"/>
        <v>8.9329619228465534E-4</v>
      </c>
      <c r="G78" s="79">
        <f t="shared" si="11"/>
        <v>-4.0033016921172102E-2</v>
      </c>
      <c r="H78" s="43">
        <f t="shared" si="12"/>
        <v>-485</v>
      </c>
      <c r="I78" s="80">
        <f t="shared" si="13"/>
        <v>-9.096348144438755E-4</v>
      </c>
      <c r="J78" s="64">
        <f t="shared" si="14"/>
        <v>-105</v>
      </c>
    </row>
    <row r="79" spans="1:10">
      <c r="A79" s="101">
        <v>56</v>
      </c>
      <c r="B79" s="102" t="s">
        <v>148</v>
      </c>
      <c r="C79" s="64">
        <v>19298</v>
      </c>
      <c r="D79" s="64">
        <v>18330</v>
      </c>
      <c r="E79" s="64">
        <v>18399</v>
      </c>
      <c r="F79" s="79">
        <f t="shared" si="10"/>
        <v>1.4132206914742368E-3</v>
      </c>
      <c r="G79" s="79">
        <f t="shared" si="11"/>
        <v>-4.6585138356306351E-2</v>
      </c>
      <c r="H79" s="43">
        <f t="shared" si="12"/>
        <v>-899</v>
      </c>
      <c r="I79" s="80">
        <f t="shared" si="13"/>
        <v>-1.6861065941959673E-3</v>
      </c>
      <c r="J79" s="64">
        <f t="shared" si="14"/>
        <v>69</v>
      </c>
    </row>
    <row r="80" spans="1:10">
      <c r="A80" s="101">
        <v>8</v>
      </c>
      <c r="B80" s="102" t="s">
        <v>100</v>
      </c>
      <c r="C80" s="64">
        <v>22824</v>
      </c>
      <c r="D80" s="64">
        <v>21666</v>
      </c>
      <c r="E80" s="64">
        <v>21609</v>
      </c>
      <c r="F80" s="79">
        <f t="shared" si="10"/>
        <v>1.6597796577024176E-3</v>
      </c>
      <c r="G80" s="79">
        <f t="shared" si="11"/>
        <v>-5.3233438485804419E-2</v>
      </c>
      <c r="H80" s="43">
        <f t="shared" si="12"/>
        <v>-1215</v>
      </c>
      <c r="I80" s="80">
        <f t="shared" si="13"/>
        <v>-2.2787758753593994E-3</v>
      </c>
      <c r="J80" s="64">
        <f t="shared" si="14"/>
        <v>-57</v>
      </c>
    </row>
    <row r="81" spans="1:19">
      <c r="A81" s="101">
        <v>49</v>
      </c>
      <c r="B81" s="102" t="s">
        <v>141</v>
      </c>
      <c r="C81" s="64">
        <v>17747</v>
      </c>
      <c r="D81" s="64">
        <v>16857</v>
      </c>
      <c r="E81" s="64">
        <v>16790</v>
      </c>
      <c r="F81" s="79">
        <f t="shared" si="10"/>
        <v>1.2896339697729461E-3</v>
      </c>
      <c r="G81" s="79">
        <f t="shared" si="11"/>
        <v>-5.3924606975826898E-2</v>
      </c>
      <c r="H81" s="43">
        <f t="shared" si="12"/>
        <v>-957</v>
      </c>
      <c r="I81" s="80">
        <f t="shared" si="13"/>
        <v>-1.7948876647892553E-3</v>
      </c>
      <c r="J81" s="64">
        <f t="shared" si="14"/>
        <v>-67</v>
      </c>
    </row>
    <row r="82" spans="1:19" ht="15.75" thickBot="1">
      <c r="A82" s="101">
        <v>62</v>
      </c>
      <c r="B82" s="102" t="s">
        <v>154</v>
      </c>
      <c r="C82" s="64">
        <v>5860</v>
      </c>
      <c r="D82" s="64">
        <v>5354</v>
      </c>
      <c r="E82" s="64">
        <v>5336</v>
      </c>
      <c r="F82" s="79">
        <f t="shared" si="10"/>
        <v>4.0985627532510066E-4</v>
      </c>
      <c r="G82" s="79">
        <f t="shared" si="11"/>
        <v>-8.9419795221842999E-2</v>
      </c>
      <c r="H82" s="43">
        <f t="shared" si="12"/>
        <v>-524</v>
      </c>
      <c r="I82" s="80">
        <f t="shared" si="13"/>
        <v>-9.827807067393625E-4</v>
      </c>
      <c r="J82" s="64">
        <f t="shared" si="14"/>
        <v>-18</v>
      </c>
    </row>
    <row r="83" spans="1:19" s="8" customFormat="1" ht="15.75" thickBot="1">
      <c r="A83" s="137" t="s">
        <v>174</v>
      </c>
      <c r="B83" s="138"/>
      <c r="C83" s="103">
        <v>12486017</v>
      </c>
      <c r="D83" s="103">
        <v>13058277</v>
      </c>
      <c r="E83" s="103">
        <v>13019198</v>
      </c>
      <c r="F83" s="90">
        <f t="shared" ref="F83" si="15">E83/$E$83</f>
        <v>1</v>
      </c>
      <c r="G83" s="90">
        <f t="shared" ref="G83" si="16">(E83-C83)/C83</f>
        <v>4.2702248443198497E-2</v>
      </c>
      <c r="H83" s="89">
        <f t="shared" ref="H83" si="17">E83-C83</f>
        <v>533181</v>
      </c>
      <c r="I83" s="91">
        <f t="shared" ref="I83" si="18">H83/$H$83</f>
        <v>1</v>
      </c>
      <c r="J83" s="88">
        <f t="shared" ref="J83" si="19">E83-D83</f>
        <v>-39079</v>
      </c>
      <c r="L83" s="26"/>
      <c r="M83" s="26"/>
      <c r="N83" s="26"/>
      <c r="O83" s="26"/>
      <c r="P83" s="26"/>
      <c r="Q83" s="26"/>
      <c r="R83" s="26"/>
      <c r="S83" s="26"/>
    </row>
    <row r="84" spans="1:19">
      <c r="C84" s="5"/>
      <c r="D84" s="5"/>
      <c r="E84" s="5"/>
      <c r="I84" s="12"/>
    </row>
  </sheetData>
  <sortState ref="A2:J82">
    <sortCondition descending="1" ref="G2:G82"/>
  </sortState>
  <mergeCells count="1">
    <mergeCell ref="A83:B8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V84"/>
  <sheetViews>
    <sheetView workbookViewId="0">
      <pane ySplit="1" topLeftCell="A2" activePane="bottomLeft" state="frozen"/>
      <selection activeCell="W1" sqref="W1"/>
      <selection pane="bottomLeft" activeCell="B2" sqref="B2:B16"/>
    </sheetView>
  </sheetViews>
  <sheetFormatPr defaultColWidth="9.140625" defaultRowHeight="15"/>
  <cols>
    <col min="1" max="1" width="11.85546875" style="4" customWidth="1"/>
    <col min="2" max="2" width="16.42578125" style="4" bestFit="1" customWidth="1"/>
    <col min="3" max="3" width="12" style="4" customWidth="1"/>
    <col min="4" max="4" width="12" style="4" bestFit="1" customWidth="1"/>
    <col min="5" max="5" width="13.5703125" style="4" customWidth="1"/>
    <col min="6" max="6" width="18.140625" style="4" customWidth="1"/>
    <col min="7" max="7" width="30.42578125" style="4" customWidth="1"/>
    <col min="8" max="8" width="27.42578125" style="4" customWidth="1"/>
    <col min="9" max="9" width="22.28515625" style="4" customWidth="1"/>
    <col min="10" max="10" width="23.140625" style="4" customWidth="1"/>
    <col min="11" max="11" width="9.140625" style="4"/>
    <col min="12" max="19" width="9.140625" style="6"/>
    <col min="20" max="16384" width="9.140625" style="4"/>
  </cols>
  <sheetData>
    <row r="1" spans="1:22" ht="30.75" thickBot="1">
      <c r="A1" s="83" t="s">
        <v>92</v>
      </c>
      <c r="B1" s="100" t="s">
        <v>175</v>
      </c>
      <c r="C1" s="83">
        <v>41671</v>
      </c>
      <c r="D1" s="83">
        <v>42005</v>
      </c>
      <c r="E1" s="83">
        <v>42036</v>
      </c>
      <c r="F1" s="84" t="s">
        <v>286</v>
      </c>
      <c r="G1" s="84" t="s">
        <v>290</v>
      </c>
      <c r="H1" s="84" t="s">
        <v>291</v>
      </c>
      <c r="I1" s="84" t="s">
        <v>288</v>
      </c>
      <c r="J1" s="84" t="s">
        <v>292</v>
      </c>
    </row>
    <row r="2" spans="1:22">
      <c r="A2" s="101">
        <v>21</v>
      </c>
      <c r="B2" s="102" t="s">
        <v>113</v>
      </c>
      <c r="C2" s="64">
        <v>9178</v>
      </c>
      <c r="D2" s="64">
        <v>16214</v>
      </c>
      <c r="E2" s="104">
        <v>16928</v>
      </c>
      <c r="F2" s="79">
        <f t="shared" ref="F2:F33" si="0">E2/$E$83</f>
        <v>8.3476916127594222E-3</v>
      </c>
      <c r="G2" s="79">
        <f t="shared" ref="G2:G33" si="1">(E2-C2)/C2</f>
        <v>0.84441054696012208</v>
      </c>
      <c r="H2" s="43">
        <f t="shared" ref="H2:H33" si="2">E2-C2</f>
        <v>7750</v>
      </c>
      <c r="I2" s="80">
        <f t="shared" ref="I2:I33" si="3">H2/$H$83</f>
        <v>7.5600905259872009E-2</v>
      </c>
      <c r="J2" s="64">
        <f t="shared" ref="J2:J33" si="4">E2-D2</f>
        <v>714</v>
      </c>
      <c r="L2" s="40"/>
      <c r="M2" s="37"/>
      <c r="T2" s="2"/>
      <c r="U2" s="29"/>
      <c r="V2" s="7"/>
    </row>
    <row r="3" spans="1:22">
      <c r="A3" s="101">
        <v>26</v>
      </c>
      <c r="B3" s="102" t="s">
        <v>118</v>
      </c>
      <c r="C3" s="64">
        <v>14683</v>
      </c>
      <c r="D3" s="64">
        <v>17260</v>
      </c>
      <c r="E3" s="104">
        <v>17842</v>
      </c>
      <c r="F3" s="79">
        <f t="shared" si="0"/>
        <v>8.798411729374624E-3</v>
      </c>
      <c r="G3" s="79">
        <f t="shared" si="1"/>
        <v>0.21514676837158619</v>
      </c>
      <c r="H3" s="43">
        <f t="shared" si="2"/>
        <v>3159</v>
      </c>
      <c r="I3" s="80">
        <f t="shared" si="3"/>
        <v>3.0815904479475572E-2</v>
      </c>
      <c r="J3" s="64">
        <f t="shared" si="4"/>
        <v>582</v>
      </c>
      <c r="L3" s="40"/>
      <c r="M3" s="37"/>
      <c r="T3" s="2"/>
      <c r="U3" s="29"/>
      <c r="V3" s="7"/>
    </row>
    <row r="4" spans="1:22">
      <c r="A4" s="101">
        <v>41</v>
      </c>
      <c r="B4" s="102" t="s">
        <v>133</v>
      </c>
      <c r="C4" s="64">
        <v>30202</v>
      </c>
      <c r="D4" s="64">
        <v>35057</v>
      </c>
      <c r="E4" s="104">
        <v>36246</v>
      </c>
      <c r="F4" s="79">
        <f t="shared" si="0"/>
        <v>1.7873962086252249E-2</v>
      </c>
      <c r="G4" s="79">
        <f t="shared" si="1"/>
        <v>0.20011919740414541</v>
      </c>
      <c r="H4" s="43">
        <f t="shared" si="2"/>
        <v>6044</v>
      </c>
      <c r="I4" s="80">
        <f t="shared" si="3"/>
        <v>5.8958951147182768E-2</v>
      </c>
      <c r="J4" s="64">
        <f t="shared" si="4"/>
        <v>1189</v>
      </c>
      <c r="L4" s="40"/>
      <c r="M4" s="37"/>
      <c r="T4" s="2"/>
      <c r="U4" s="29"/>
      <c r="V4" s="7"/>
    </row>
    <row r="5" spans="1:22">
      <c r="A5" s="101">
        <v>55</v>
      </c>
      <c r="B5" s="102" t="s">
        <v>147</v>
      </c>
      <c r="C5" s="64">
        <v>25686</v>
      </c>
      <c r="D5" s="64">
        <v>29145</v>
      </c>
      <c r="E5" s="104">
        <v>29972</v>
      </c>
      <c r="F5" s="79">
        <f t="shared" si="0"/>
        <v>1.4780069294519461E-2</v>
      </c>
      <c r="G5" s="79">
        <f t="shared" si="1"/>
        <v>0.16686132523553687</v>
      </c>
      <c r="H5" s="43">
        <f t="shared" si="2"/>
        <v>4286</v>
      </c>
      <c r="I5" s="80">
        <f t="shared" si="3"/>
        <v>4.1809739347588575E-2</v>
      </c>
      <c r="J5" s="64">
        <f t="shared" si="4"/>
        <v>827</v>
      </c>
      <c r="L5" s="40"/>
      <c r="M5" s="37"/>
      <c r="T5" s="2"/>
      <c r="U5" s="29"/>
      <c r="V5" s="7"/>
    </row>
    <row r="6" spans="1:22">
      <c r="A6" s="101">
        <v>1</v>
      </c>
      <c r="B6" s="102" t="s">
        <v>93</v>
      </c>
      <c r="C6" s="64">
        <v>46104</v>
      </c>
      <c r="D6" s="64">
        <v>51131</v>
      </c>
      <c r="E6" s="104">
        <v>52659</v>
      </c>
      <c r="F6" s="79">
        <f t="shared" si="0"/>
        <v>2.5967692145338991E-2</v>
      </c>
      <c r="G6" s="79">
        <f t="shared" si="1"/>
        <v>0.14217855283706404</v>
      </c>
      <c r="H6" s="43">
        <f t="shared" si="2"/>
        <v>6555</v>
      </c>
      <c r="I6" s="80">
        <f t="shared" si="3"/>
        <v>6.3943733416575624E-2</v>
      </c>
      <c r="J6" s="64">
        <f t="shared" si="4"/>
        <v>1528</v>
      </c>
      <c r="L6" s="40"/>
      <c r="M6" s="37"/>
      <c r="T6" s="2"/>
      <c r="U6" s="29"/>
      <c r="V6" s="7"/>
    </row>
    <row r="7" spans="1:22">
      <c r="A7" s="101">
        <v>12</v>
      </c>
      <c r="B7" s="102" t="s">
        <v>104</v>
      </c>
      <c r="C7" s="64">
        <v>2785</v>
      </c>
      <c r="D7" s="64">
        <v>2945</v>
      </c>
      <c r="E7" s="104">
        <v>3106</v>
      </c>
      <c r="F7" s="79">
        <f t="shared" si="0"/>
        <v>1.5316593897229897E-3</v>
      </c>
      <c r="G7" s="79">
        <f t="shared" si="1"/>
        <v>0.11526032315978456</v>
      </c>
      <c r="H7" s="43">
        <f t="shared" si="2"/>
        <v>321</v>
      </c>
      <c r="I7" s="80">
        <f t="shared" si="3"/>
        <v>3.131340721086312E-3</v>
      </c>
      <c r="J7" s="64">
        <f t="shared" si="4"/>
        <v>161</v>
      </c>
      <c r="L7" s="40"/>
      <c r="M7" s="37"/>
      <c r="T7" s="2"/>
      <c r="U7" s="29"/>
      <c r="V7" s="7"/>
    </row>
    <row r="8" spans="1:22">
      <c r="A8" s="101">
        <v>65</v>
      </c>
      <c r="B8" s="102" t="s">
        <v>157</v>
      </c>
      <c r="C8" s="64">
        <v>11205</v>
      </c>
      <c r="D8" s="64">
        <v>11930</v>
      </c>
      <c r="E8" s="104">
        <v>12462</v>
      </c>
      <c r="F8" s="79">
        <f t="shared" si="0"/>
        <v>6.1453764696483889E-3</v>
      </c>
      <c r="G8" s="79">
        <f t="shared" si="1"/>
        <v>0.11218206157965194</v>
      </c>
      <c r="H8" s="43">
        <f t="shared" si="2"/>
        <v>1257</v>
      </c>
      <c r="I8" s="80">
        <f t="shared" si="3"/>
        <v>1.2261979085375371E-2</v>
      </c>
      <c r="J8" s="64">
        <f t="shared" si="4"/>
        <v>532</v>
      </c>
      <c r="L8" s="40"/>
      <c r="M8" s="37"/>
      <c r="T8" s="2"/>
      <c r="U8" s="29"/>
      <c r="V8" s="7"/>
    </row>
    <row r="9" spans="1:22">
      <c r="A9" s="101">
        <v>62</v>
      </c>
      <c r="B9" s="102" t="s">
        <v>154</v>
      </c>
      <c r="C9" s="64">
        <v>1813</v>
      </c>
      <c r="D9" s="64">
        <v>1920</v>
      </c>
      <c r="E9" s="104">
        <v>1986</v>
      </c>
      <c r="F9" s="79">
        <f t="shared" si="0"/>
        <v>9.793546516387178E-4</v>
      </c>
      <c r="G9" s="79">
        <f t="shared" si="1"/>
        <v>9.5421952564809703E-2</v>
      </c>
      <c r="H9" s="43">
        <f t="shared" si="2"/>
        <v>173</v>
      </c>
      <c r="I9" s="80">
        <f t="shared" si="3"/>
        <v>1.6876073045106914E-3</v>
      </c>
      <c r="J9" s="64">
        <f t="shared" si="4"/>
        <v>66</v>
      </c>
      <c r="L9" s="40"/>
      <c r="M9" s="37"/>
      <c r="T9" s="2"/>
      <c r="U9" s="29"/>
      <c r="V9" s="7"/>
    </row>
    <row r="10" spans="1:22">
      <c r="A10" s="101">
        <v>47</v>
      </c>
      <c r="B10" s="102" t="s">
        <v>139</v>
      </c>
      <c r="C10" s="64">
        <v>9033</v>
      </c>
      <c r="D10" s="64">
        <v>9518</v>
      </c>
      <c r="E10" s="104">
        <v>9892</v>
      </c>
      <c r="F10" s="79">
        <f t="shared" si="0"/>
        <v>4.8780343474371579E-3</v>
      </c>
      <c r="G10" s="79">
        <f t="shared" si="1"/>
        <v>9.5095759991143586E-2</v>
      </c>
      <c r="H10" s="43">
        <f t="shared" si="2"/>
        <v>859</v>
      </c>
      <c r="I10" s="80">
        <f t="shared" si="3"/>
        <v>8.379506789449041E-3</v>
      </c>
      <c r="J10" s="64">
        <f t="shared" si="4"/>
        <v>374</v>
      </c>
      <c r="L10" s="40"/>
      <c r="M10" s="37"/>
      <c r="T10" s="2"/>
      <c r="U10" s="29"/>
      <c r="V10" s="7"/>
    </row>
    <row r="11" spans="1:22">
      <c r="A11" s="101">
        <v>33</v>
      </c>
      <c r="B11" s="102" t="s">
        <v>125</v>
      </c>
      <c r="C11" s="64">
        <v>39823</v>
      </c>
      <c r="D11" s="64">
        <v>42011</v>
      </c>
      <c r="E11" s="104">
        <v>43198</v>
      </c>
      <c r="F11" s="79">
        <f t="shared" si="0"/>
        <v>2.130219649621819E-2</v>
      </c>
      <c r="G11" s="79">
        <f t="shared" si="1"/>
        <v>8.475001883333752E-2</v>
      </c>
      <c r="H11" s="43">
        <f t="shared" si="2"/>
        <v>3375</v>
      </c>
      <c r="I11" s="80">
        <f t="shared" si="3"/>
        <v>3.2922974871234585E-2</v>
      </c>
      <c r="J11" s="64">
        <f t="shared" si="4"/>
        <v>1187</v>
      </c>
      <c r="L11" s="40"/>
      <c r="M11" s="37"/>
      <c r="T11" s="2"/>
      <c r="U11" s="29"/>
      <c r="V11" s="7"/>
    </row>
    <row r="12" spans="1:22">
      <c r="A12" s="101">
        <v>79</v>
      </c>
      <c r="B12" s="102" t="s">
        <v>171</v>
      </c>
      <c r="C12" s="64">
        <v>3203</v>
      </c>
      <c r="D12" s="64">
        <v>3332</v>
      </c>
      <c r="E12" s="104">
        <v>3450</v>
      </c>
      <c r="F12" s="79">
        <f t="shared" si="0"/>
        <v>1.7012958449917303E-3</v>
      </c>
      <c r="G12" s="79">
        <f t="shared" si="1"/>
        <v>7.7115204495785197E-2</v>
      </c>
      <c r="H12" s="43">
        <f t="shared" si="2"/>
        <v>247</v>
      </c>
      <c r="I12" s="80">
        <f t="shared" si="3"/>
        <v>2.4094740127985018E-3</v>
      </c>
      <c r="J12" s="64">
        <f t="shared" si="4"/>
        <v>118</v>
      </c>
      <c r="L12" s="40"/>
      <c r="M12" s="37"/>
      <c r="T12" s="2"/>
      <c r="U12" s="29"/>
      <c r="V12" s="7"/>
    </row>
    <row r="13" spans="1:22">
      <c r="A13" s="101">
        <v>2</v>
      </c>
      <c r="B13" s="102" t="s">
        <v>94</v>
      </c>
      <c r="C13" s="64">
        <v>10629</v>
      </c>
      <c r="D13" s="64">
        <v>10937</v>
      </c>
      <c r="E13" s="104">
        <v>11437</v>
      </c>
      <c r="F13" s="79">
        <f t="shared" si="0"/>
        <v>5.6399190084551942E-3</v>
      </c>
      <c r="G13" s="79">
        <f t="shared" si="1"/>
        <v>7.6018440116661964E-2</v>
      </c>
      <c r="H13" s="43">
        <f t="shared" si="2"/>
        <v>808</v>
      </c>
      <c r="I13" s="80">
        <f t="shared" si="3"/>
        <v>7.8820040580614946E-3</v>
      </c>
      <c r="J13" s="64">
        <f t="shared" si="4"/>
        <v>500</v>
      </c>
      <c r="L13" s="40"/>
      <c r="M13" s="37"/>
      <c r="T13" s="2"/>
      <c r="U13" s="29"/>
      <c r="V13" s="7"/>
    </row>
    <row r="14" spans="1:22">
      <c r="A14" s="101">
        <v>81</v>
      </c>
      <c r="B14" s="102" t="s">
        <v>173</v>
      </c>
      <c r="C14" s="64">
        <v>8157</v>
      </c>
      <c r="D14" s="64">
        <v>8462</v>
      </c>
      <c r="E14" s="104">
        <v>8773</v>
      </c>
      <c r="F14" s="79">
        <f t="shared" si="0"/>
        <v>4.3262227385833189E-3</v>
      </c>
      <c r="G14" s="79">
        <f t="shared" si="1"/>
        <v>7.5517960034326342E-2</v>
      </c>
      <c r="H14" s="43">
        <f t="shared" si="2"/>
        <v>616</v>
      </c>
      <c r="I14" s="80">
        <f t="shared" si="3"/>
        <v>6.0090525987201498E-3</v>
      </c>
      <c r="J14" s="64">
        <f t="shared" si="4"/>
        <v>311</v>
      </c>
      <c r="L14" s="40"/>
      <c r="M14" s="37"/>
      <c r="T14" s="2"/>
      <c r="U14" s="29"/>
      <c r="V14" s="7"/>
    </row>
    <row r="15" spans="1:22">
      <c r="A15" s="101">
        <v>63</v>
      </c>
      <c r="B15" s="102" t="s">
        <v>155</v>
      </c>
      <c r="C15" s="64">
        <v>27497</v>
      </c>
      <c r="D15" s="64">
        <v>28587</v>
      </c>
      <c r="E15" s="104">
        <v>29554</v>
      </c>
      <c r="F15" s="79">
        <f t="shared" si="0"/>
        <v>1.4573941276198724E-2</v>
      </c>
      <c r="G15" s="79">
        <f t="shared" si="1"/>
        <v>7.4808160890278946E-2</v>
      </c>
      <c r="H15" s="43">
        <f t="shared" si="2"/>
        <v>2057</v>
      </c>
      <c r="I15" s="80">
        <f t="shared" si="3"/>
        <v>2.0065943499297644E-2</v>
      </c>
      <c r="J15" s="64">
        <f t="shared" si="4"/>
        <v>967</v>
      </c>
      <c r="L15" s="40"/>
      <c r="M15" s="37"/>
      <c r="T15" s="2"/>
      <c r="U15" s="29"/>
      <c r="V15" s="7"/>
    </row>
    <row r="16" spans="1:22">
      <c r="A16" s="101">
        <v>76</v>
      </c>
      <c r="B16" s="102" t="s">
        <v>168</v>
      </c>
      <c r="C16" s="64">
        <v>3239</v>
      </c>
      <c r="D16" s="64">
        <v>3323</v>
      </c>
      <c r="E16" s="104">
        <v>3473</v>
      </c>
      <c r="F16" s="79">
        <f t="shared" si="0"/>
        <v>1.712637817291675E-3</v>
      </c>
      <c r="G16" s="79">
        <f t="shared" si="1"/>
        <v>7.2244519913553559E-2</v>
      </c>
      <c r="H16" s="43">
        <f t="shared" si="2"/>
        <v>234</v>
      </c>
      <c r="I16" s="80">
        <f t="shared" si="3"/>
        <v>2.2826595910722647E-3</v>
      </c>
      <c r="J16" s="64">
        <f t="shared" si="4"/>
        <v>150</v>
      </c>
      <c r="L16" s="40"/>
      <c r="M16" s="37"/>
      <c r="T16" s="2"/>
      <c r="U16" s="29"/>
      <c r="V16" s="7"/>
    </row>
    <row r="17" spans="1:12">
      <c r="A17" s="101">
        <v>25</v>
      </c>
      <c r="B17" s="102" t="s">
        <v>117</v>
      </c>
      <c r="C17" s="64">
        <v>12217</v>
      </c>
      <c r="D17" s="64">
        <v>12601</v>
      </c>
      <c r="E17" s="104">
        <v>13095</v>
      </c>
      <c r="F17" s="79">
        <f t="shared" si="0"/>
        <v>6.4575272725120886E-3</v>
      </c>
      <c r="G17" s="79">
        <f t="shared" si="1"/>
        <v>7.1867070475566827E-2</v>
      </c>
      <c r="H17" s="43">
        <f t="shared" si="2"/>
        <v>878</v>
      </c>
      <c r="I17" s="80">
        <f t="shared" si="3"/>
        <v>8.5648509442796932E-3</v>
      </c>
      <c r="J17" s="64">
        <f t="shared" si="4"/>
        <v>494</v>
      </c>
    </row>
    <row r="18" spans="1:12">
      <c r="A18" s="101">
        <v>24</v>
      </c>
      <c r="B18" s="102" t="s">
        <v>116</v>
      </c>
      <c r="C18" s="64">
        <v>4310</v>
      </c>
      <c r="D18" s="64">
        <v>4468</v>
      </c>
      <c r="E18" s="104">
        <v>4615</v>
      </c>
      <c r="F18" s="79">
        <f t="shared" si="0"/>
        <v>2.2757913984454595E-3</v>
      </c>
      <c r="G18" s="79">
        <f t="shared" si="1"/>
        <v>7.0765661252900236E-2</v>
      </c>
      <c r="H18" s="43">
        <f t="shared" si="2"/>
        <v>305</v>
      </c>
      <c r="I18" s="80">
        <f t="shared" si="3"/>
        <v>2.9752614328078662E-3</v>
      </c>
      <c r="J18" s="64">
        <f t="shared" si="4"/>
        <v>147</v>
      </c>
      <c r="K18" s="6"/>
    </row>
    <row r="19" spans="1:12">
      <c r="A19" s="101">
        <v>7</v>
      </c>
      <c r="B19" s="102" t="s">
        <v>99</v>
      </c>
      <c r="C19" s="64">
        <v>85228</v>
      </c>
      <c r="D19" s="64">
        <v>88785</v>
      </c>
      <c r="E19" s="104">
        <v>90857</v>
      </c>
      <c r="F19" s="79">
        <f t="shared" si="0"/>
        <v>4.4804242489395255E-2</v>
      </c>
      <c r="G19" s="79">
        <f t="shared" si="1"/>
        <v>6.6046369737644911E-2</v>
      </c>
      <c r="H19" s="43">
        <f t="shared" si="2"/>
        <v>5629</v>
      </c>
      <c r="I19" s="80">
        <f t="shared" si="3"/>
        <v>5.491064460746059E-2</v>
      </c>
      <c r="J19" s="64">
        <f t="shared" si="4"/>
        <v>2072</v>
      </c>
      <c r="K19" s="2"/>
    </row>
    <row r="20" spans="1:12">
      <c r="A20" s="101">
        <v>27</v>
      </c>
      <c r="B20" s="102" t="s">
        <v>119</v>
      </c>
      <c r="C20" s="64">
        <v>40397</v>
      </c>
      <c r="D20" s="64">
        <v>41748</v>
      </c>
      <c r="E20" s="104">
        <v>43053</v>
      </c>
      <c r="F20" s="79">
        <f t="shared" si="0"/>
        <v>2.1230692757805494E-2</v>
      </c>
      <c r="G20" s="79">
        <f t="shared" si="1"/>
        <v>6.5747456494294129E-2</v>
      </c>
      <c r="H20" s="43">
        <f t="shared" si="2"/>
        <v>2656</v>
      </c>
      <c r="I20" s="80">
        <f t="shared" si="3"/>
        <v>2.5909161854221943E-2</v>
      </c>
      <c r="J20" s="64">
        <f t="shared" si="4"/>
        <v>1305</v>
      </c>
      <c r="K20" s="2"/>
    </row>
    <row r="21" spans="1:12">
      <c r="A21" s="101">
        <v>30</v>
      </c>
      <c r="B21" s="102" t="s">
        <v>122</v>
      </c>
      <c r="C21" s="64">
        <v>3049</v>
      </c>
      <c r="D21" s="64">
        <v>3163</v>
      </c>
      <c r="E21" s="104">
        <v>3245</v>
      </c>
      <c r="F21" s="79">
        <f t="shared" si="0"/>
        <v>1.6002043527530911E-3</v>
      </c>
      <c r="G21" s="79">
        <f t="shared" si="1"/>
        <v>6.4283371597244995E-2</v>
      </c>
      <c r="H21" s="43">
        <f t="shared" si="2"/>
        <v>196</v>
      </c>
      <c r="I21" s="80">
        <f t="shared" si="3"/>
        <v>1.9119712814109568E-3</v>
      </c>
      <c r="J21" s="64">
        <f t="shared" si="4"/>
        <v>82</v>
      </c>
      <c r="K21" s="2"/>
      <c r="L21" s="2"/>
    </row>
    <row r="22" spans="1:12">
      <c r="A22" s="101">
        <v>68</v>
      </c>
      <c r="B22" s="102" t="s">
        <v>160</v>
      </c>
      <c r="C22" s="64">
        <v>9748</v>
      </c>
      <c r="D22" s="64">
        <v>10029</v>
      </c>
      <c r="E22" s="104">
        <v>10347</v>
      </c>
      <c r="F22" s="79">
        <f t="shared" si="0"/>
        <v>5.1024081472838935E-3</v>
      </c>
      <c r="G22" s="79">
        <f t="shared" si="1"/>
        <v>6.1448502256873205E-2</v>
      </c>
      <c r="H22" s="43">
        <f t="shared" si="2"/>
        <v>599</v>
      </c>
      <c r="I22" s="80">
        <f t="shared" si="3"/>
        <v>5.8432183549243016E-3</v>
      </c>
      <c r="J22" s="64">
        <f t="shared" si="4"/>
        <v>318</v>
      </c>
      <c r="K22" s="2"/>
      <c r="L22" s="2"/>
    </row>
    <row r="23" spans="1:12">
      <c r="A23" s="101">
        <v>56</v>
      </c>
      <c r="B23" s="102" t="s">
        <v>148</v>
      </c>
      <c r="C23" s="64">
        <v>3028</v>
      </c>
      <c r="D23" s="64">
        <v>3056</v>
      </c>
      <c r="E23" s="104">
        <v>3210</v>
      </c>
      <c r="F23" s="79">
        <f t="shared" si="0"/>
        <v>1.5829448296879576E-3</v>
      </c>
      <c r="G23" s="79">
        <f t="shared" si="1"/>
        <v>6.0105680317040951E-2</v>
      </c>
      <c r="H23" s="43">
        <f t="shared" si="2"/>
        <v>182</v>
      </c>
      <c r="I23" s="80">
        <f t="shared" si="3"/>
        <v>1.775401904167317E-3</v>
      </c>
      <c r="J23" s="64">
        <f t="shared" si="4"/>
        <v>154</v>
      </c>
      <c r="K23" s="2"/>
      <c r="L23" s="2"/>
    </row>
    <row r="24" spans="1:12">
      <c r="A24" s="101">
        <v>4</v>
      </c>
      <c r="B24" s="102" t="s">
        <v>96</v>
      </c>
      <c r="C24" s="64">
        <v>5354</v>
      </c>
      <c r="D24" s="64">
        <v>5466</v>
      </c>
      <c r="E24" s="104">
        <v>5669</v>
      </c>
      <c r="F24" s="79">
        <f t="shared" si="0"/>
        <v>2.7955496073211938E-3</v>
      </c>
      <c r="G24" s="79">
        <f t="shared" si="1"/>
        <v>5.8834516249533057E-2</v>
      </c>
      <c r="H24" s="43">
        <f t="shared" si="2"/>
        <v>315</v>
      </c>
      <c r="I24" s="80">
        <f t="shared" si="3"/>
        <v>3.0728109879818947E-3</v>
      </c>
      <c r="J24" s="64">
        <f t="shared" si="4"/>
        <v>203</v>
      </c>
      <c r="K24" s="2"/>
      <c r="L24" s="2"/>
    </row>
    <row r="25" spans="1:12">
      <c r="A25" s="101">
        <v>54</v>
      </c>
      <c r="B25" s="102" t="s">
        <v>146</v>
      </c>
      <c r="C25" s="64">
        <v>23981</v>
      </c>
      <c r="D25" s="64">
        <v>24660</v>
      </c>
      <c r="E25" s="104">
        <v>25373</v>
      </c>
      <c r="F25" s="79">
        <f t="shared" si="0"/>
        <v>1.2512167963760919E-2</v>
      </c>
      <c r="G25" s="79">
        <f t="shared" si="1"/>
        <v>5.8045953046161544E-2</v>
      </c>
      <c r="H25" s="43">
        <f t="shared" si="2"/>
        <v>1392</v>
      </c>
      <c r="I25" s="80">
        <f t="shared" si="3"/>
        <v>1.3578898080224755E-2</v>
      </c>
      <c r="J25" s="64">
        <f t="shared" si="4"/>
        <v>713</v>
      </c>
      <c r="K25" s="2"/>
      <c r="L25" s="2"/>
    </row>
    <row r="26" spans="1:12">
      <c r="A26" s="101">
        <v>6</v>
      </c>
      <c r="B26" s="102" t="s">
        <v>98</v>
      </c>
      <c r="C26" s="64">
        <v>124725</v>
      </c>
      <c r="D26" s="64">
        <v>127700</v>
      </c>
      <c r="E26" s="104">
        <v>131909</v>
      </c>
      <c r="F26" s="79">
        <f t="shared" si="0"/>
        <v>6.5048183657105546E-2</v>
      </c>
      <c r="G26" s="79">
        <f t="shared" si="1"/>
        <v>5.7598717177791144E-2</v>
      </c>
      <c r="H26" s="43">
        <f t="shared" si="2"/>
        <v>7184</v>
      </c>
      <c r="I26" s="80">
        <f t="shared" si="3"/>
        <v>7.0079600437022008E-2</v>
      </c>
      <c r="J26" s="64">
        <f t="shared" si="4"/>
        <v>4209</v>
      </c>
      <c r="K26" s="2"/>
      <c r="L26" s="2"/>
    </row>
    <row r="27" spans="1:12">
      <c r="A27" s="101">
        <v>23</v>
      </c>
      <c r="B27" s="102" t="s">
        <v>115</v>
      </c>
      <c r="C27" s="64">
        <v>9663</v>
      </c>
      <c r="D27" s="64">
        <v>9822</v>
      </c>
      <c r="E27" s="104">
        <v>10196</v>
      </c>
      <c r="F27" s="79">
        <f t="shared" si="0"/>
        <v>5.0279456334886034E-3</v>
      </c>
      <c r="G27" s="79">
        <f t="shared" si="1"/>
        <v>5.5158853358170341E-2</v>
      </c>
      <c r="H27" s="43">
        <f t="shared" si="2"/>
        <v>533</v>
      </c>
      <c r="I27" s="80">
        <f t="shared" si="3"/>
        <v>5.1993912907757137E-3</v>
      </c>
      <c r="J27" s="64">
        <f t="shared" si="4"/>
        <v>374</v>
      </c>
      <c r="K27" s="2"/>
      <c r="L27" s="2"/>
    </row>
    <row r="28" spans="1:12">
      <c r="A28" s="101">
        <v>58</v>
      </c>
      <c r="B28" s="102" t="s">
        <v>150</v>
      </c>
      <c r="C28" s="64">
        <v>11494</v>
      </c>
      <c r="D28" s="64">
        <v>11748</v>
      </c>
      <c r="E28" s="104">
        <v>12083</v>
      </c>
      <c r="F28" s="79">
        <f t="shared" si="0"/>
        <v>5.9584804913145146E-3</v>
      </c>
      <c r="G28" s="79">
        <f t="shared" si="1"/>
        <v>5.124412737080216E-2</v>
      </c>
      <c r="H28" s="43">
        <f t="shared" si="2"/>
        <v>589</v>
      </c>
      <c r="I28" s="80">
        <f t="shared" si="3"/>
        <v>5.7456687997502727E-3</v>
      </c>
      <c r="J28" s="64">
        <f t="shared" si="4"/>
        <v>335</v>
      </c>
      <c r="K28" s="2"/>
      <c r="L28" s="2"/>
    </row>
    <row r="29" spans="1:12">
      <c r="A29" s="101">
        <v>34</v>
      </c>
      <c r="B29" s="102" t="s">
        <v>126</v>
      </c>
      <c r="C29" s="64">
        <v>474339</v>
      </c>
      <c r="D29" s="64">
        <v>485043</v>
      </c>
      <c r="E29" s="104">
        <v>497561</v>
      </c>
      <c r="F29" s="79">
        <f t="shared" si="0"/>
        <v>0.2453618730231682</v>
      </c>
      <c r="G29" s="79">
        <f t="shared" si="1"/>
        <v>4.8956547954100336E-2</v>
      </c>
      <c r="H29" s="43">
        <f t="shared" si="2"/>
        <v>23222</v>
      </c>
      <c r="I29" s="80">
        <f t="shared" si="3"/>
        <v>0.22652957702512877</v>
      </c>
      <c r="J29" s="64">
        <f t="shared" si="4"/>
        <v>12518</v>
      </c>
      <c r="K29" s="2"/>
      <c r="L29" s="2"/>
    </row>
    <row r="30" spans="1:12">
      <c r="A30" s="101">
        <v>3</v>
      </c>
      <c r="B30" s="102" t="s">
        <v>95</v>
      </c>
      <c r="C30" s="64">
        <v>16131</v>
      </c>
      <c r="D30" s="64">
        <v>16483</v>
      </c>
      <c r="E30" s="104">
        <v>16906</v>
      </c>
      <c r="F30" s="79">
        <f t="shared" si="0"/>
        <v>8.3368427696899113E-3</v>
      </c>
      <c r="G30" s="79">
        <f t="shared" si="1"/>
        <v>4.8044138615088959E-2</v>
      </c>
      <c r="H30" s="43">
        <f t="shared" si="2"/>
        <v>775</v>
      </c>
      <c r="I30" s="80">
        <f t="shared" si="3"/>
        <v>7.5600905259872019E-3</v>
      </c>
      <c r="J30" s="64">
        <f t="shared" si="4"/>
        <v>423</v>
      </c>
      <c r="K30" s="2"/>
      <c r="L30" s="2"/>
    </row>
    <row r="31" spans="1:12">
      <c r="A31" s="101">
        <v>80</v>
      </c>
      <c r="B31" s="102" t="s">
        <v>172</v>
      </c>
      <c r="C31" s="64">
        <v>10482</v>
      </c>
      <c r="D31" s="64">
        <v>10618</v>
      </c>
      <c r="E31" s="104">
        <v>10968</v>
      </c>
      <c r="F31" s="79">
        <f t="shared" si="0"/>
        <v>5.4086413993824052E-3</v>
      </c>
      <c r="G31" s="79">
        <f t="shared" si="1"/>
        <v>4.6365197481396683E-2</v>
      </c>
      <c r="H31" s="43">
        <f t="shared" si="2"/>
        <v>486</v>
      </c>
      <c r="I31" s="80">
        <f t="shared" si="3"/>
        <v>4.7409083814577806E-3</v>
      </c>
      <c r="J31" s="64">
        <f t="shared" si="4"/>
        <v>350</v>
      </c>
      <c r="K31" s="2"/>
      <c r="L31" s="2"/>
    </row>
    <row r="32" spans="1:12">
      <c r="A32" s="101">
        <v>9</v>
      </c>
      <c r="B32" s="102" t="s">
        <v>101</v>
      </c>
      <c r="C32" s="64">
        <v>34111</v>
      </c>
      <c r="D32" s="64">
        <v>34628</v>
      </c>
      <c r="E32" s="104">
        <v>35597</v>
      </c>
      <c r="F32" s="79">
        <f t="shared" si="0"/>
        <v>1.755392121570163E-2</v>
      </c>
      <c r="G32" s="79">
        <f t="shared" si="1"/>
        <v>4.3563659816481484E-2</v>
      </c>
      <c r="H32" s="43">
        <f t="shared" si="2"/>
        <v>1486</v>
      </c>
      <c r="I32" s="80">
        <f t="shared" si="3"/>
        <v>1.4495863898860621E-2</v>
      </c>
      <c r="J32" s="64">
        <f t="shared" si="4"/>
        <v>969</v>
      </c>
      <c r="K32" s="2"/>
      <c r="L32" s="2"/>
    </row>
    <row r="33" spans="1:12">
      <c r="A33" s="101">
        <v>42</v>
      </c>
      <c r="B33" s="102" t="s">
        <v>134</v>
      </c>
      <c r="C33" s="64">
        <v>55977</v>
      </c>
      <c r="D33" s="64">
        <v>56935</v>
      </c>
      <c r="E33" s="104">
        <v>58403</v>
      </c>
      <c r="F33" s="79">
        <f t="shared" si="0"/>
        <v>2.8800226444942616E-2</v>
      </c>
      <c r="G33" s="79">
        <f t="shared" si="1"/>
        <v>4.3339228611751254E-2</v>
      </c>
      <c r="H33" s="43">
        <f t="shared" si="2"/>
        <v>2426</v>
      </c>
      <c r="I33" s="80">
        <f t="shared" si="3"/>
        <v>2.3665522085219291E-2</v>
      </c>
      <c r="J33" s="64">
        <f t="shared" si="4"/>
        <v>1468</v>
      </c>
      <c r="K33" s="2"/>
      <c r="L33" s="7"/>
    </row>
    <row r="34" spans="1:12">
      <c r="A34" s="101">
        <v>28</v>
      </c>
      <c r="B34" s="102" t="s">
        <v>120</v>
      </c>
      <c r="C34" s="64">
        <v>8914</v>
      </c>
      <c r="D34" s="64">
        <v>9051</v>
      </c>
      <c r="E34" s="104">
        <v>9289</v>
      </c>
      <c r="F34" s="79">
        <f t="shared" ref="F34:F65" si="5">E34/$E$83</f>
        <v>4.58067742148643E-3</v>
      </c>
      <c r="G34" s="79">
        <f t="shared" ref="G34:G65" si="6">(E34-C34)/C34</f>
        <v>4.2068656046668165E-2</v>
      </c>
      <c r="H34" s="43">
        <f t="shared" ref="H34:H65" si="7">E34-C34</f>
        <v>375</v>
      </c>
      <c r="I34" s="80">
        <f t="shared" ref="I34:I65" si="8">H34/$H$83</f>
        <v>3.6581083190260653E-3</v>
      </c>
      <c r="J34" s="64">
        <f t="shared" ref="J34:J65" si="9">E34-D34</f>
        <v>238</v>
      </c>
      <c r="K34" s="2"/>
      <c r="L34" s="7"/>
    </row>
    <row r="35" spans="1:12">
      <c r="A35" s="101">
        <v>73</v>
      </c>
      <c r="B35" s="102" t="s">
        <v>165</v>
      </c>
      <c r="C35" s="64">
        <v>4785</v>
      </c>
      <c r="D35" s="64">
        <v>4805</v>
      </c>
      <c r="E35" s="104">
        <v>4981</v>
      </c>
      <c r="F35" s="79">
        <f t="shared" si="5"/>
        <v>2.4562766967837126E-3</v>
      </c>
      <c r="G35" s="79">
        <f t="shared" si="6"/>
        <v>4.0961337513061649E-2</v>
      </c>
      <c r="H35" s="43">
        <f t="shared" si="7"/>
        <v>196</v>
      </c>
      <c r="I35" s="80">
        <f t="shared" si="8"/>
        <v>1.9119712814109568E-3</v>
      </c>
      <c r="J35" s="64">
        <f t="shared" si="9"/>
        <v>176</v>
      </c>
    </row>
    <row r="36" spans="1:12">
      <c r="A36" s="101">
        <v>78</v>
      </c>
      <c r="B36" s="102" t="s">
        <v>170</v>
      </c>
      <c r="C36" s="64">
        <v>4564</v>
      </c>
      <c r="D36" s="64">
        <v>4607</v>
      </c>
      <c r="E36" s="104">
        <v>4746</v>
      </c>
      <c r="F36" s="79">
        <f t="shared" si="5"/>
        <v>2.3403913276321018E-3</v>
      </c>
      <c r="G36" s="79">
        <f t="shared" si="6"/>
        <v>3.9877300613496931E-2</v>
      </c>
      <c r="H36" s="43">
        <f t="shared" si="7"/>
        <v>182</v>
      </c>
      <c r="I36" s="80">
        <f t="shared" si="8"/>
        <v>1.775401904167317E-3</v>
      </c>
      <c r="J36" s="64">
        <f t="shared" si="9"/>
        <v>139</v>
      </c>
    </row>
    <row r="37" spans="1:12">
      <c r="A37" s="101">
        <v>35</v>
      </c>
      <c r="B37" s="102" t="s">
        <v>127</v>
      </c>
      <c r="C37" s="64">
        <v>114617</v>
      </c>
      <c r="D37" s="64">
        <v>115862</v>
      </c>
      <c r="E37" s="104">
        <v>119091</v>
      </c>
      <c r="F37" s="79">
        <f t="shared" si="5"/>
        <v>5.8727253181423231E-2</v>
      </c>
      <c r="G37" s="79">
        <f t="shared" si="6"/>
        <v>3.9034349180313566E-2</v>
      </c>
      <c r="H37" s="43">
        <f t="shared" si="7"/>
        <v>4474</v>
      </c>
      <c r="I37" s="80">
        <f t="shared" si="8"/>
        <v>4.3643670984860307E-2</v>
      </c>
      <c r="J37" s="64">
        <f t="shared" si="9"/>
        <v>3229</v>
      </c>
    </row>
    <row r="38" spans="1:12">
      <c r="A38" s="101">
        <v>52</v>
      </c>
      <c r="B38" s="102" t="s">
        <v>144</v>
      </c>
      <c r="C38" s="64">
        <v>15082</v>
      </c>
      <c r="D38" s="64">
        <v>15195</v>
      </c>
      <c r="E38" s="104">
        <v>15664</v>
      </c>
      <c r="F38" s="79">
        <f t="shared" si="5"/>
        <v>7.7243762654928879E-3</v>
      </c>
      <c r="G38" s="79">
        <f t="shared" si="6"/>
        <v>3.8589046545550988E-2</v>
      </c>
      <c r="H38" s="43">
        <f t="shared" si="7"/>
        <v>582</v>
      </c>
      <c r="I38" s="80">
        <f t="shared" si="8"/>
        <v>5.6773841111284534E-3</v>
      </c>
      <c r="J38" s="64">
        <f t="shared" si="9"/>
        <v>469</v>
      </c>
    </row>
    <row r="39" spans="1:12">
      <c r="A39" s="101">
        <v>44</v>
      </c>
      <c r="B39" s="102" t="s">
        <v>136</v>
      </c>
      <c r="C39" s="64">
        <v>15265</v>
      </c>
      <c r="D39" s="64">
        <v>15328</v>
      </c>
      <c r="E39" s="104">
        <v>15822</v>
      </c>
      <c r="F39" s="79">
        <f t="shared" si="5"/>
        <v>7.8022906839012047E-3</v>
      </c>
      <c r="G39" s="79">
        <f t="shared" si="6"/>
        <v>3.6488699639698655E-2</v>
      </c>
      <c r="H39" s="43">
        <f t="shared" si="7"/>
        <v>557</v>
      </c>
      <c r="I39" s="80">
        <f t="shared" si="8"/>
        <v>5.4335102231933821E-3</v>
      </c>
      <c r="J39" s="64">
        <f t="shared" si="9"/>
        <v>494</v>
      </c>
    </row>
    <row r="40" spans="1:12">
      <c r="A40" s="101">
        <v>38</v>
      </c>
      <c r="B40" s="102" t="s">
        <v>130</v>
      </c>
      <c r="C40" s="64">
        <v>30137</v>
      </c>
      <c r="D40" s="64">
        <v>30126</v>
      </c>
      <c r="E40" s="104">
        <v>31207</v>
      </c>
      <c r="F40" s="79">
        <f t="shared" si="5"/>
        <v>1.5389083894103456E-2</v>
      </c>
      <c r="G40" s="79">
        <f t="shared" si="6"/>
        <v>3.5504529316123037E-2</v>
      </c>
      <c r="H40" s="43">
        <f t="shared" si="7"/>
        <v>1070</v>
      </c>
      <c r="I40" s="80">
        <f t="shared" si="8"/>
        <v>1.0437802403621039E-2</v>
      </c>
      <c r="J40" s="64">
        <f t="shared" si="9"/>
        <v>1081</v>
      </c>
    </row>
    <row r="41" spans="1:12">
      <c r="A41" s="101">
        <v>36</v>
      </c>
      <c r="B41" s="102" t="s">
        <v>128</v>
      </c>
      <c r="C41" s="64">
        <v>4343</v>
      </c>
      <c r="D41" s="64">
        <v>4306</v>
      </c>
      <c r="E41" s="104">
        <v>4493</v>
      </c>
      <c r="F41" s="79">
        <f t="shared" si="5"/>
        <v>2.2156296323327085E-3</v>
      </c>
      <c r="G41" s="79">
        <f t="shared" si="6"/>
        <v>3.4538337554685702E-2</v>
      </c>
      <c r="H41" s="43">
        <f t="shared" si="7"/>
        <v>150</v>
      </c>
      <c r="I41" s="80">
        <f t="shared" si="8"/>
        <v>1.4632433276104261E-3</v>
      </c>
      <c r="J41" s="64">
        <f t="shared" si="9"/>
        <v>187</v>
      </c>
    </row>
    <row r="42" spans="1:12">
      <c r="A42" s="101">
        <v>57</v>
      </c>
      <c r="B42" s="102" t="s">
        <v>149</v>
      </c>
      <c r="C42" s="64">
        <v>4602</v>
      </c>
      <c r="D42" s="64">
        <v>4619</v>
      </c>
      <c r="E42" s="104">
        <v>4758</v>
      </c>
      <c r="F42" s="79">
        <f t="shared" si="5"/>
        <v>2.3463088783972907E-3</v>
      </c>
      <c r="G42" s="79">
        <f t="shared" si="6"/>
        <v>3.3898305084745763E-2</v>
      </c>
      <c r="H42" s="43">
        <f t="shared" si="7"/>
        <v>156</v>
      </c>
      <c r="I42" s="80">
        <f t="shared" si="8"/>
        <v>1.5217730607148432E-3</v>
      </c>
      <c r="J42" s="64">
        <f t="shared" si="9"/>
        <v>139</v>
      </c>
    </row>
    <row r="43" spans="1:12">
      <c r="A43" s="101">
        <v>69</v>
      </c>
      <c r="B43" s="102" t="s">
        <v>161</v>
      </c>
      <c r="C43" s="64">
        <v>1608</v>
      </c>
      <c r="D43" s="64">
        <v>1612</v>
      </c>
      <c r="E43" s="104">
        <v>1662</v>
      </c>
      <c r="F43" s="79">
        <f t="shared" si="5"/>
        <v>8.1958078097862485E-4</v>
      </c>
      <c r="G43" s="79">
        <f t="shared" si="6"/>
        <v>3.3582089552238806E-2</v>
      </c>
      <c r="H43" s="43">
        <f t="shared" si="7"/>
        <v>54</v>
      </c>
      <c r="I43" s="80">
        <f t="shared" si="8"/>
        <v>5.2676759793975341E-4</v>
      </c>
      <c r="J43" s="64">
        <f t="shared" si="9"/>
        <v>50</v>
      </c>
    </row>
    <row r="44" spans="1:12">
      <c r="A44" s="101">
        <v>77</v>
      </c>
      <c r="B44" s="102" t="s">
        <v>169</v>
      </c>
      <c r="C44" s="64">
        <v>6758</v>
      </c>
      <c r="D44" s="64">
        <v>6813</v>
      </c>
      <c r="E44" s="104">
        <v>6972</v>
      </c>
      <c r="F44" s="79">
        <f t="shared" si="5"/>
        <v>3.4380969945745922E-3</v>
      </c>
      <c r="G44" s="79">
        <f t="shared" si="6"/>
        <v>3.166617342408997E-2</v>
      </c>
      <c r="H44" s="43">
        <f t="shared" si="7"/>
        <v>214</v>
      </c>
      <c r="I44" s="80">
        <f t="shared" si="8"/>
        <v>2.0875604807242079E-3</v>
      </c>
      <c r="J44" s="64">
        <f t="shared" si="9"/>
        <v>159</v>
      </c>
    </row>
    <row r="45" spans="1:12">
      <c r="A45" s="101">
        <v>29</v>
      </c>
      <c r="B45" s="102" t="s">
        <v>121</v>
      </c>
      <c r="C45" s="64">
        <v>2558</v>
      </c>
      <c r="D45" s="64">
        <v>2551</v>
      </c>
      <c r="E45" s="104">
        <v>2639</v>
      </c>
      <c r="F45" s="79">
        <f t="shared" si="5"/>
        <v>1.3013680391110655E-3</v>
      </c>
      <c r="G45" s="79">
        <f t="shared" si="6"/>
        <v>3.1665363565285376E-2</v>
      </c>
      <c r="H45" s="43">
        <f t="shared" si="7"/>
        <v>81</v>
      </c>
      <c r="I45" s="80">
        <f t="shared" si="8"/>
        <v>7.9015139690963006E-4</v>
      </c>
      <c r="J45" s="64">
        <f t="shared" si="9"/>
        <v>88</v>
      </c>
    </row>
    <row r="46" spans="1:12">
      <c r="A46" s="101">
        <v>49</v>
      </c>
      <c r="B46" s="102" t="s">
        <v>141</v>
      </c>
      <c r="C46" s="64">
        <v>3981</v>
      </c>
      <c r="D46" s="64">
        <v>3934</v>
      </c>
      <c r="E46" s="104">
        <v>4105</v>
      </c>
      <c r="F46" s="79">
        <f t="shared" si="5"/>
        <v>2.0242954909249428E-3</v>
      </c>
      <c r="G46" s="79">
        <f t="shared" si="6"/>
        <v>3.1147952775684502E-2</v>
      </c>
      <c r="H46" s="43">
        <f t="shared" si="7"/>
        <v>124</v>
      </c>
      <c r="I46" s="80">
        <f t="shared" si="8"/>
        <v>1.2096144841579521E-3</v>
      </c>
      <c r="J46" s="64">
        <f t="shared" si="9"/>
        <v>171</v>
      </c>
    </row>
    <row r="47" spans="1:12">
      <c r="A47" s="101">
        <v>32</v>
      </c>
      <c r="B47" s="102" t="s">
        <v>124</v>
      </c>
      <c r="C47" s="64">
        <v>10587</v>
      </c>
      <c r="D47" s="64">
        <v>10657</v>
      </c>
      <c r="E47" s="104">
        <v>10908</v>
      </c>
      <c r="F47" s="79">
        <f t="shared" si="5"/>
        <v>5.3790536455564615E-3</v>
      </c>
      <c r="G47" s="79">
        <f t="shared" si="6"/>
        <v>3.0320204023802776E-2</v>
      </c>
      <c r="H47" s="43">
        <f t="shared" si="7"/>
        <v>321</v>
      </c>
      <c r="I47" s="80">
        <f t="shared" si="8"/>
        <v>3.131340721086312E-3</v>
      </c>
      <c r="J47" s="64">
        <f t="shared" si="9"/>
        <v>251</v>
      </c>
    </row>
    <row r="48" spans="1:12">
      <c r="A48" s="101">
        <v>70</v>
      </c>
      <c r="B48" s="102" t="s">
        <v>162</v>
      </c>
      <c r="C48" s="64">
        <v>6427</v>
      </c>
      <c r="D48" s="64">
        <v>6449</v>
      </c>
      <c r="E48" s="104">
        <v>6607</v>
      </c>
      <c r="F48" s="79">
        <f t="shared" si="5"/>
        <v>3.2581048254667713E-3</v>
      </c>
      <c r="G48" s="79">
        <f t="shared" si="6"/>
        <v>2.8006846117939941E-2</v>
      </c>
      <c r="H48" s="43">
        <f t="shared" si="7"/>
        <v>180</v>
      </c>
      <c r="I48" s="80">
        <f t="shared" si="8"/>
        <v>1.7558919931325112E-3</v>
      </c>
      <c r="J48" s="64">
        <f t="shared" si="9"/>
        <v>158</v>
      </c>
    </row>
    <row r="49" spans="1:10">
      <c r="A49" s="101">
        <v>31</v>
      </c>
      <c r="B49" s="102" t="s">
        <v>123</v>
      </c>
      <c r="C49" s="64">
        <v>36965</v>
      </c>
      <c r="D49" s="64">
        <v>37034</v>
      </c>
      <c r="E49" s="104">
        <v>37987</v>
      </c>
      <c r="F49" s="79">
        <f t="shared" si="5"/>
        <v>1.8732500076435031E-2</v>
      </c>
      <c r="G49" s="79">
        <f t="shared" si="6"/>
        <v>2.7647774922223724E-2</v>
      </c>
      <c r="H49" s="43">
        <f t="shared" si="7"/>
        <v>1022</v>
      </c>
      <c r="I49" s="80">
        <f t="shared" si="8"/>
        <v>9.9695645387857038E-3</v>
      </c>
      <c r="J49" s="64">
        <f t="shared" si="9"/>
        <v>953</v>
      </c>
    </row>
    <row r="50" spans="1:10">
      <c r="A50" s="101">
        <v>16</v>
      </c>
      <c r="B50" s="102" t="s">
        <v>108</v>
      </c>
      <c r="C50" s="64">
        <v>78088</v>
      </c>
      <c r="D50" s="64">
        <v>78015</v>
      </c>
      <c r="E50" s="104">
        <v>80197</v>
      </c>
      <c r="F50" s="79">
        <f t="shared" si="5"/>
        <v>3.9547484892986026E-2</v>
      </c>
      <c r="G50" s="79">
        <f t="shared" si="6"/>
        <v>2.7007990984530272E-2</v>
      </c>
      <c r="H50" s="43">
        <f t="shared" si="7"/>
        <v>2109</v>
      </c>
      <c r="I50" s="80">
        <f t="shared" si="8"/>
        <v>2.0573201186202591E-2</v>
      </c>
      <c r="J50" s="64">
        <f t="shared" si="9"/>
        <v>2182</v>
      </c>
    </row>
    <row r="51" spans="1:10">
      <c r="A51" s="101">
        <v>18</v>
      </c>
      <c r="B51" s="102" t="s">
        <v>110</v>
      </c>
      <c r="C51" s="64">
        <v>2865</v>
      </c>
      <c r="D51" s="64">
        <v>2838</v>
      </c>
      <c r="E51" s="104">
        <v>2939</v>
      </c>
      <c r="F51" s="79">
        <f t="shared" si="5"/>
        <v>1.4493068082407812E-3</v>
      </c>
      <c r="G51" s="79">
        <f t="shared" si="6"/>
        <v>2.5828970331588132E-2</v>
      </c>
      <c r="H51" s="43">
        <f t="shared" si="7"/>
        <v>74</v>
      </c>
      <c r="I51" s="80">
        <f t="shared" si="8"/>
        <v>7.2186670828781017E-4</v>
      </c>
      <c r="J51" s="64">
        <f t="shared" si="9"/>
        <v>101</v>
      </c>
    </row>
    <row r="52" spans="1:10">
      <c r="A52" s="101">
        <v>40</v>
      </c>
      <c r="B52" s="102" t="s">
        <v>132</v>
      </c>
      <c r="C52" s="64">
        <v>5167</v>
      </c>
      <c r="D52" s="64">
        <v>5156</v>
      </c>
      <c r="E52" s="104">
        <v>5299</v>
      </c>
      <c r="F52" s="79">
        <f t="shared" si="5"/>
        <v>2.613091792061211E-3</v>
      </c>
      <c r="G52" s="79">
        <f t="shared" si="6"/>
        <v>2.5546738920069673E-2</v>
      </c>
      <c r="H52" s="43">
        <f t="shared" si="7"/>
        <v>132</v>
      </c>
      <c r="I52" s="80">
        <f t="shared" si="8"/>
        <v>1.287654128297175E-3</v>
      </c>
      <c r="J52" s="64">
        <f t="shared" si="9"/>
        <v>143</v>
      </c>
    </row>
    <row r="53" spans="1:10">
      <c r="A53" s="101">
        <v>43</v>
      </c>
      <c r="B53" s="102" t="s">
        <v>135</v>
      </c>
      <c r="C53" s="64">
        <v>12436</v>
      </c>
      <c r="D53" s="64">
        <v>12405</v>
      </c>
      <c r="E53" s="104">
        <v>12746</v>
      </c>
      <c r="F53" s="79">
        <f t="shared" si="5"/>
        <v>6.2854251710911862E-3</v>
      </c>
      <c r="G53" s="79">
        <f t="shared" si="6"/>
        <v>2.492762946284979E-2</v>
      </c>
      <c r="H53" s="43">
        <f t="shared" si="7"/>
        <v>310</v>
      </c>
      <c r="I53" s="80">
        <f t="shared" si="8"/>
        <v>3.0240362103948807E-3</v>
      </c>
      <c r="J53" s="64">
        <f t="shared" si="9"/>
        <v>341</v>
      </c>
    </row>
    <row r="54" spans="1:10">
      <c r="A54" s="101">
        <v>59</v>
      </c>
      <c r="B54" s="102" t="s">
        <v>151</v>
      </c>
      <c r="C54" s="64">
        <v>23060</v>
      </c>
      <c r="D54" s="64">
        <v>23067</v>
      </c>
      <c r="E54" s="104">
        <v>23630</v>
      </c>
      <c r="F54" s="79">
        <f t="shared" si="5"/>
        <v>1.1652643715117272E-2</v>
      </c>
      <c r="G54" s="79">
        <f t="shared" si="6"/>
        <v>2.4718126626192542E-2</v>
      </c>
      <c r="H54" s="43">
        <f t="shared" si="7"/>
        <v>570</v>
      </c>
      <c r="I54" s="80">
        <f t="shared" si="8"/>
        <v>5.5603246449196187E-3</v>
      </c>
      <c r="J54" s="64">
        <f t="shared" si="9"/>
        <v>563</v>
      </c>
    </row>
    <row r="55" spans="1:10">
      <c r="A55" s="101">
        <v>66</v>
      </c>
      <c r="B55" s="102" t="s">
        <v>158</v>
      </c>
      <c r="C55" s="64">
        <v>9778</v>
      </c>
      <c r="D55" s="64">
        <v>9730</v>
      </c>
      <c r="E55" s="104">
        <v>9983</v>
      </c>
      <c r="F55" s="79">
        <f t="shared" si="5"/>
        <v>4.9229091074065052E-3</v>
      </c>
      <c r="G55" s="79">
        <f t="shared" si="6"/>
        <v>2.096543260380446E-2</v>
      </c>
      <c r="H55" s="43">
        <f t="shared" si="7"/>
        <v>205</v>
      </c>
      <c r="I55" s="80">
        <f t="shared" si="8"/>
        <v>1.9997658810675823E-3</v>
      </c>
      <c r="J55" s="64">
        <f t="shared" si="9"/>
        <v>253</v>
      </c>
    </row>
    <row r="56" spans="1:10">
      <c r="A56" s="101">
        <v>14</v>
      </c>
      <c r="B56" s="102" t="s">
        <v>106</v>
      </c>
      <c r="C56" s="64">
        <v>6691</v>
      </c>
      <c r="D56" s="64">
        <v>6629</v>
      </c>
      <c r="E56" s="104">
        <v>6819</v>
      </c>
      <c r="F56" s="79">
        <f t="shared" si="5"/>
        <v>3.3626482223184373E-3</v>
      </c>
      <c r="G56" s="79">
        <f t="shared" si="6"/>
        <v>1.9130174861754595E-2</v>
      </c>
      <c r="H56" s="43">
        <f t="shared" si="7"/>
        <v>128</v>
      </c>
      <c r="I56" s="80">
        <f t="shared" si="8"/>
        <v>1.2486343062275637E-3</v>
      </c>
      <c r="J56" s="64">
        <f t="shared" si="9"/>
        <v>190</v>
      </c>
    </row>
    <row r="57" spans="1:10">
      <c r="A57" s="101">
        <v>37</v>
      </c>
      <c r="B57" s="102" t="s">
        <v>129</v>
      </c>
      <c r="C57" s="64">
        <v>9229</v>
      </c>
      <c r="D57" s="64">
        <v>9170</v>
      </c>
      <c r="E57" s="104">
        <v>9405</v>
      </c>
      <c r="F57" s="79">
        <f t="shared" si="5"/>
        <v>4.637880412216586E-3</v>
      </c>
      <c r="G57" s="79">
        <f t="shared" si="6"/>
        <v>1.9070321811680571E-2</v>
      </c>
      <c r="H57" s="43">
        <f t="shared" si="7"/>
        <v>176</v>
      </c>
      <c r="I57" s="80">
        <f t="shared" si="8"/>
        <v>1.7168721710628999E-3</v>
      </c>
      <c r="J57" s="64">
        <f t="shared" si="9"/>
        <v>235</v>
      </c>
    </row>
    <row r="58" spans="1:10">
      <c r="A58" s="101">
        <v>45</v>
      </c>
      <c r="B58" s="102" t="s">
        <v>137</v>
      </c>
      <c r="C58" s="64">
        <v>35554</v>
      </c>
      <c r="D58" s="64">
        <v>35329</v>
      </c>
      <c r="E58" s="104">
        <v>36227</v>
      </c>
      <c r="F58" s="79">
        <f t="shared" si="5"/>
        <v>1.7864592630874032E-2</v>
      </c>
      <c r="G58" s="79">
        <f t="shared" si="6"/>
        <v>1.8928953141699949E-2</v>
      </c>
      <c r="H58" s="43">
        <f t="shared" si="7"/>
        <v>673</v>
      </c>
      <c r="I58" s="80">
        <f t="shared" si="8"/>
        <v>6.5650850632121118E-3</v>
      </c>
      <c r="J58" s="64">
        <f t="shared" si="9"/>
        <v>898</v>
      </c>
    </row>
    <row r="59" spans="1:10">
      <c r="A59" s="101">
        <v>74</v>
      </c>
      <c r="B59" s="102" t="s">
        <v>166</v>
      </c>
      <c r="C59" s="64">
        <v>4022</v>
      </c>
      <c r="D59" s="64">
        <v>3994</v>
      </c>
      <c r="E59" s="104">
        <v>4096</v>
      </c>
      <c r="F59" s="79">
        <f t="shared" si="5"/>
        <v>2.0198573278510513E-3</v>
      </c>
      <c r="G59" s="79">
        <f t="shared" si="6"/>
        <v>1.8398806563898557E-2</v>
      </c>
      <c r="H59" s="43">
        <f t="shared" si="7"/>
        <v>74</v>
      </c>
      <c r="I59" s="80">
        <f t="shared" si="8"/>
        <v>7.2186670828781017E-4</v>
      </c>
      <c r="J59" s="64">
        <f t="shared" si="9"/>
        <v>102</v>
      </c>
    </row>
    <row r="60" spans="1:10">
      <c r="A60" s="101">
        <v>50</v>
      </c>
      <c r="B60" s="102" t="s">
        <v>142</v>
      </c>
      <c r="C60" s="64">
        <v>9223</v>
      </c>
      <c r="D60" s="64">
        <v>9118</v>
      </c>
      <c r="E60" s="104">
        <v>9383</v>
      </c>
      <c r="F60" s="79">
        <f t="shared" si="5"/>
        <v>4.6270315691470734E-3</v>
      </c>
      <c r="G60" s="79">
        <f t="shared" si="6"/>
        <v>1.734793451154722E-2</v>
      </c>
      <c r="H60" s="43">
        <f t="shared" si="7"/>
        <v>160</v>
      </c>
      <c r="I60" s="80">
        <f t="shared" si="8"/>
        <v>1.5607928827844546E-3</v>
      </c>
      <c r="J60" s="64">
        <f t="shared" si="9"/>
        <v>265</v>
      </c>
    </row>
    <row r="61" spans="1:10">
      <c r="A61" s="101">
        <v>46</v>
      </c>
      <c r="B61" s="102" t="s">
        <v>138</v>
      </c>
      <c r="C61" s="64">
        <v>22053</v>
      </c>
      <c r="D61" s="64">
        <v>21805</v>
      </c>
      <c r="E61" s="104">
        <v>22433</v>
      </c>
      <c r="F61" s="79">
        <f t="shared" si="5"/>
        <v>1.1062368026289706E-2</v>
      </c>
      <c r="G61" s="79">
        <f t="shared" si="6"/>
        <v>1.7231215707613476E-2</v>
      </c>
      <c r="H61" s="43">
        <f t="shared" si="7"/>
        <v>380</v>
      </c>
      <c r="I61" s="80">
        <f t="shared" si="8"/>
        <v>3.7068830966130793E-3</v>
      </c>
      <c r="J61" s="64">
        <f t="shared" si="9"/>
        <v>628</v>
      </c>
    </row>
    <row r="62" spans="1:10">
      <c r="A62" s="101">
        <v>75</v>
      </c>
      <c r="B62" s="102" t="s">
        <v>167</v>
      </c>
      <c r="C62" s="64">
        <v>1939</v>
      </c>
      <c r="D62" s="64">
        <v>1932</v>
      </c>
      <c r="E62" s="104">
        <v>1972</v>
      </c>
      <c r="F62" s="79">
        <f t="shared" si="5"/>
        <v>9.7245084241266439E-4</v>
      </c>
      <c r="G62" s="79">
        <f t="shared" si="6"/>
        <v>1.7019082001031461E-2</v>
      </c>
      <c r="H62" s="43">
        <f t="shared" si="7"/>
        <v>33</v>
      </c>
      <c r="I62" s="80">
        <f t="shared" si="8"/>
        <v>3.2191353207429376E-4</v>
      </c>
      <c r="J62" s="64">
        <f t="shared" si="9"/>
        <v>40</v>
      </c>
    </row>
    <row r="63" spans="1:10">
      <c r="A63" s="101">
        <v>48</v>
      </c>
      <c r="B63" s="102" t="s">
        <v>140</v>
      </c>
      <c r="C63" s="64">
        <v>37061</v>
      </c>
      <c r="D63" s="64">
        <v>36911</v>
      </c>
      <c r="E63" s="104">
        <v>37685</v>
      </c>
      <c r="F63" s="79">
        <f t="shared" si="5"/>
        <v>1.8583575048844451E-2</v>
      </c>
      <c r="G63" s="79">
        <f t="shared" si="6"/>
        <v>1.6837106392164271E-2</v>
      </c>
      <c r="H63" s="43">
        <f t="shared" si="7"/>
        <v>624</v>
      </c>
      <c r="I63" s="80">
        <f t="shared" si="8"/>
        <v>6.0870922428593729E-3</v>
      </c>
      <c r="J63" s="64">
        <f t="shared" si="9"/>
        <v>774</v>
      </c>
    </row>
    <row r="64" spans="1:10">
      <c r="A64" s="101">
        <v>64</v>
      </c>
      <c r="B64" s="102" t="s">
        <v>156</v>
      </c>
      <c r="C64" s="64">
        <v>11276</v>
      </c>
      <c r="D64" s="64">
        <v>11167</v>
      </c>
      <c r="E64" s="104">
        <v>11461</v>
      </c>
      <c r="F64" s="79">
        <f t="shared" si="5"/>
        <v>5.6517541099855712E-3</v>
      </c>
      <c r="G64" s="79">
        <f t="shared" si="6"/>
        <v>1.6406527137282724E-2</v>
      </c>
      <c r="H64" s="43">
        <f t="shared" si="7"/>
        <v>185</v>
      </c>
      <c r="I64" s="80">
        <f t="shared" si="8"/>
        <v>1.8046667707195254E-3</v>
      </c>
      <c r="J64" s="64">
        <f t="shared" si="9"/>
        <v>294</v>
      </c>
    </row>
    <row r="65" spans="1:10">
      <c r="A65" s="101">
        <v>53</v>
      </c>
      <c r="B65" s="102" t="s">
        <v>145</v>
      </c>
      <c r="C65" s="64">
        <v>7716</v>
      </c>
      <c r="D65" s="64">
        <v>7562</v>
      </c>
      <c r="E65" s="104">
        <v>7833</v>
      </c>
      <c r="F65" s="79">
        <f t="shared" si="5"/>
        <v>3.8626812619768761E-3</v>
      </c>
      <c r="G65" s="79">
        <f t="shared" si="6"/>
        <v>1.5163297045101089E-2</v>
      </c>
      <c r="H65" s="43">
        <f t="shared" si="7"/>
        <v>117</v>
      </c>
      <c r="I65" s="80">
        <f t="shared" si="8"/>
        <v>1.1413297955361324E-3</v>
      </c>
      <c r="J65" s="64">
        <f t="shared" si="9"/>
        <v>271</v>
      </c>
    </row>
    <row r="66" spans="1:10">
      <c r="A66" s="101">
        <v>60</v>
      </c>
      <c r="B66" s="102" t="s">
        <v>152</v>
      </c>
      <c r="C66" s="64">
        <v>12303</v>
      </c>
      <c r="D66" s="64">
        <v>12131</v>
      </c>
      <c r="E66" s="104">
        <v>12468</v>
      </c>
      <c r="F66" s="79">
        <f t="shared" ref="F66:F97" si="10">E66/$E$83</f>
        <v>6.1483352450309829E-3</v>
      </c>
      <c r="G66" s="79">
        <f t="shared" ref="G66:G82" si="11">(E66-C66)/C66</f>
        <v>1.341136308217508E-2</v>
      </c>
      <c r="H66" s="43">
        <f t="shared" ref="H66:H82" si="12">E66-C66</f>
        <v>165</v>
      </c>
      <c r="I66" s="80">
        <f t="shared" ref="I66:I97" si="13">H66/$H$83</f>
        <v>1.6095676603714688E-3</v>
      </c>
      <c r="J66" s="64">
        <f t="shared" ref="J66:J82" si="14">E66-D66</f>
        <v>337</v>
      </c>
    </row>
    <row r="67" spans="1:10">
      <c r="A67" s="101">
        <v>51</v>
      </c>
      <c r="B67" s="102" t="s">
        <v>143</v>
      </c>
      <c r="C67" s="64">
        <v>8493</v>
      </c>
      <c r="D67" s="64">
        <v>8286</v>
      </c>
      <c r="E67" s="104">
        <v>8598</v>
      </c>
      <c r="F67" s="79">
        <f t="shared" si="10"/>
        <v>4.2399251232576509E-3</v>
      </c>
      <c r="G67" s="79">
        <f t="shared" si="11"/>
        <v>1.2363122571529495E-2</v>
      </c>
      <c r="H67" s="43">
        <f t="shared" si="12"/>
        <v>105</v>
      </c>
      <c r="I67" s="80">
        <f t="shared" si="13"/>
        <v>1.0242703293272984E-3</v>
      </c>
      <c r="J67" s="64">
        <f t="shared" si="14"/>
        <v>312</v>
      </c>
    </row>
    <row r="68" spans="1:10">
      <c r="A68" s="101">
        <v>19</v>
      </c>
      <c r="B68" s="102" t="s">
        <v>111</v>
      </c>
      <c r="C68" s="64">
        <v>11997</v>
      </c>
      <c r="D68" s="64">
        <v>11721</v>
      </c>
      <c r="E68" s="104">
        <v>12130</v>
      </c>
      <c r="F68" s="79">
        <f t="shared" si="10"/>
        <v>5.9816575651448368E-3</v>
      </c>
      <c r="G68" s="79">
        <f t="shared" si="11"/>
        <v>1.108610485954822E-2</v>
      </c>
      <c r="H68" s="43">
        <f t="shared" si="12"/>
        <v>133</v>
      </c>
      <c r="I68" s="80">
        <f t="shared" si="13"/>
        <v>1.2974090838145779E-3</v>
      </c>
      <c r="J68" s="64">
        <f t="shared" si="14"/>
        <v>409</v>
      </c>
    </row>
    <row r="69" spans="1:10">
      <c r="A69" s="101">
        <v>71</v>
      </c>
      <c r="B69" s="102" t="s">
        <v>163</v>
      </c>
      <c r="C69" s="64">
        <v>5725</v>
      </c>
      <c r="D69" s="64">
        <v>5596</v>
      </c>
      <c r="E69" s="104">
        <v>5788</v>
      </c>
      <c r="F69" s="79">
        <f t="shared" si="10"/>
        <v>2.8542319857426477E-3</v>
      </c>
      <c r="G69" s="79">
        <f t="shared" si="11"/>
        <v>1.1004366812227074E-2</v>
      </c>
      <c r="H69" s="43">
        <f t="shared" si="12"/>
        <v>63</v>
      </c>
      <c r="I69" s="80">
        <f t="shared" si="13"/>
        <v>6.1456219759637896E-4</v>
      </c>
      <c r="J69" s="64">
        <f t="shared" si="14"/>
        <v>192</v>
      </c>
    </row>
    <row r="70" spans="1:10">
      <c r="A70" s="101">
        <v>61</v>
      </c>
      <c r="B70" s="102" t="s">
        <v>153</v>
      </c>
      <c r="C70" s="64">
        <v>17782</v>
      </c>
      <c r="D70" s="64">
        <v>17362</v>
      </c>
      <c r="E70" s="104">
        <v>17971</v>
      </c>
      <c r="F70" s="79">
        <f t="shared" si="10"/>
        <v>8.8620254001004015E-3</v>
      </c>
      <c r="G70" s="79">
        <f t="shared" si="11"/>
        <v>1.0628725677651558E-2</v>
      </c>
      <c r="H70" s="43">
        <f t="shared" si="12"/>
        <v>189</v>
      </c>
      <c r="I70" s="80">
        <f t="shared" si="13"/>
        <v>1.843686592789137E-3</v>
      </c>
      <c r="J70" s="64">
        <f t="shared" si="14"/>
        <v>609</v>
      </c>
    </row>
    <row r="71" spans="1:10">
      <c r="A71" s="101">
        <v>72</v>
      </c>
      <c r="B71" s="102" t="s">
        <v>164</v>
      </c>
      <c r="C71" s="64">
        <v>5833</v>
      </c>
      <c r="D71" s="64">
        <v>5658</v>
      </c>
      <c r="E71" s="104">
        <v>5885</v>
      </c>
      <c r="F71" s="79">
        <f t="shared" si="10"/>
        <v>2.902065521094589E-3</v>
      </c>
      <c r="G71" s="79">
        <f t="shared" si="11"/>
        <v>8.9147951311503507E-3</v>
      </c>
      <c r="H71" s="43">
        <f t="shared" si="12"/>
        <v>52</v>
      </c>
      <c r="I71" s="80">
        <f t="shared" si="13"/>
        <v>5.0725768690494774E-4</v>
      </c>
      <c r="J71" s="64">
        <f t="shared" si="14"/>
        <v>227</v>
      </c>
    </row>
    <row r="72" spans="1:10">
      <c r="A72" s="101">
        <v>39</v>
      </c>
      <c r="B72" s="102" t="s">
        <v>131</v>
      </c>
      <c r="C72" s="64">
        <v>9481</v>
      </c>
      <c r="D72" s="64">
        <v>9331</v>
      </c>
      <c r="E72" s="104">
        <v>9559</v>
      </c>
      <c r="F72" s="79">
        <f t="shared" si="10"/>
        <v>4.713822313703174E-3</v>
      </c>
      <c r="G72" s="79">
        <f t="shared" si="11"/>
        <v>8.2269802763421575E-3</v>
      </c>
      <c r="H72" s="43">
        <f t="shared" si="12"/>
        <v>78</v>
      </c>
      <c r="I72" s="80">
        <f t="shared" si="13"/>
        <v>7.6088653035742161E-4</v>
      </c>
      <c r="J72" s="64">
        <f t="shared" si="14"/>
        <v>228</v>
      </c>
    </row>
    <row r="73" spans="1:10">
      <c r="A73" s="101">
        <v>5</v>
      </c>
      <c r="B73" s="102" t="s">
        <v>97</v>
      </c>
      <c r="C73" s="64">
        <v>7511</v>
      </c>
      <c r="D73" s="64">
        <v>7377</v>
      </c>
      <c r="E73" s="104">
        <v>7566</v>
      </c>
      <c r="F73" s="79">
        <f t="shared" si="10"/>
        <v>3.7310157574514291E-3</v>
      </c>
      <c r="G73" s="79">
        <f t="shared" si="11"/>
        <v>7.3225935294900816E-3</v>
      </c>
      <c r="H73" s="43">
        <f t="shared" si="12"/>
        <v>55</v>
      </c>
      <c r="I73" s="80">
        <f t="shared" si="13"/>
        <v>5.3652255345715619E-4</v>
      </c>
      <c r="J73" s="64">
        <f t="shared" si="14"/>
        <v>189</v>
      </c>
    </row>
    <row r="74" spans="1:10">
      <c r="A74" s="101">
        <v>22</v>
      </c>
      <c r="B74" s="102" t="s">
        <v>114</v>
      </c>
      <c r="C74" s="64">
        <v>11053</v>
      </c>
      <c r="D74" s="64">
        <v>10822</v>
      </c>
      <c r="E74" s="104">
        <v>11108</v>
      </c>
      <c r="F74" s="79">
        <f t="shared" si="10"/>
        <v>5.4776794916429391E-3</v>
      </c>
      <c r="G74" s="79">
        <f t="shared" si="11"/>
        <v>4.9760246087035198E-3</v>
      </c>
      <c r="H74" s="43">
        <f t="shared" si="12"/>
        <v>55</v>
      </c>
      <c r="I74" s="80">
        <f t="shared" si="13"/>
        <v>5.3652255345715619E-4</v>
      </c>
      <c r="J74" s="64">
        <f t="shared" si="14"/>
        <v>286</v>
      </c>
    </row>
    <row r="75" spans="1:10">
      <c r="A75" s="101">
        <v>8</v>
      </c>
      <c r="B75" s="102" t="s">
        <v>100</v>
      </c>
      <c r="C75" s="64">
        <v>4518</v>
      </c>
      <c r="D75" s="64">
        <v>4404</v>
      </c>
      <c r="E75" s="104">
        <v>4535</v>
      </c>
      <c r="F75" s="79">
        <f t="shared" si="10"/>
        <v>2.2363410600108684E-3</v>
      </c>
      <c r="G75" s="79">
        <f t="shared" si="11"/>
        <v>3.7627268702965914E-3</v>
      </c>
      <c r="H75" s="43">
        <f t="shared" si="12"/>
        <v>17</v>
      </c>
      <c r="I75" s="80">
        <f t="shared" si="13"/>
        <v>1.6583424379584829E-4</v>
      </c>
      <c r="J75" s="64">
        <f t="shared" si="14"/>
        <v>131</v>
      </c>
    </row>
    <row r="76" spans="1:10">
      <c r="A76" s="101">
        <v>11</v>
      </c>
      <c r="B76" s="102" t="s">
        <v>103</v>
      </c>
      <c r="C76" s="64">
        <v>4155</v>
      </c>
      <c r="D76" s="64">
        <v>4056</v>
      </c>
      <c r="E76" s="104">
        <v>4163</v>
      </c>
      <c r="F76" s="79">
        <f t="shared" si="10"/>
        <v>2.0528969862900212E-3</v>
      </c>
      <c r="G76" s="79">
        <f t="shared" si="11"/>
        <v>1.9253910950661852E-3</v>
      </c>
      <c r="H76" s="43">
        <f t="shared" si="12"/>
        <v>8</v>
      </c>
      <c r="I76" s="80">
        <f t="shared" si="13"/>
        <v>7.8039644139222731E-5</v>
      </c>
      <c r="J76" s="64">
        <f t="shared" si="14"/>
        <v>107</v>
      </c>
    </row>
    <row r="77" spans="1:10">
      <c r="A77" s="101">
        <v>13</v>
      </c>
      <c r="B77" s="102" t="s">
        <v>105</v>
      </c>
      <c r="C77" s="64">
        <v>4903</v>
      </c>
      <c r="D77" s="64">
        <v>4712</v>
      </c>
      <c r="E77" s="104">
        <v>4899</v>
      </c>
      <c r="F77" s="79">
        <f t="shared" si="10"/>
        <v>2.4158400998882568E-3</v>
      </c>
      <c r="G77" s="79">
        <f t="shared" si="11"/>
        <v>-8.1582704466653065E-4</v>
      </c>
      <c r="H77" s="43">
        <f t="shared" si="12"/>
        <v>-4</v>
      </c>
      <c r="I77" s="80">
        <f t="shared" si="13"/>
        <v>-3.9019822069611365E-5</v>
      </c>
      <c r="J77" s="64">
        <f t="shared" si="14"/>
        <v>187</v>
      </c>
    </row>
    <row r="78" spans="1:10">
      <c r="A78" s="101">
        <v>10</v>
      </c>
      <c r="B78" s="102" t="s">
        <v>102</v>
      </c>
      <c r="C78" s="64">
        <v>35884</v>
      </c>
      <c r="D78" s="64">
        <v>34931</v>
      </c>
      <c r="E78" s="104">
        <v>35759</v>
      </c>
      <c r="F78" s="79">
        <f t="shared" si="10"/>
        <v>1.7633808151031674E-2</v>
      </c>
      <c r="G78" s="79">
        <f t="shared" si="11"/>
        <v>-3.4834466614647197E-3</v>
      </c>
      <c r="H78" s="43">
        <f t="shared" si="12"/>
        <v>-125</v>
      </c>
      <c r="I78" s="80">
        <f t="shared" si="13"/>
        <v>-1.219369439675355E-3</v>
      </c>
      <c r="J78" s="64">
        <f t="shared" si="14"/>
        <v>828</v>
      </c>
    </row>
    <row r="79" spans="1:10">
      <c r="A79" s="101">
        <v>17</v>
      </c>
      <c r="B79" s="102" t="s">
        <v>109</v>
      </c>
      <c r="C79" s="64">
        <v>16011</v>
      </c>
      <c r="D79" s="64">
        <v>15529</v>
      </c>
      <c r="E79" s="104">
        <v>15936</v>
      </c>
      <c r="F79" s="79">
        <f t="shared" si="10"/>
        <v>7.8585074161704963E-3</v>
      </c>
      <c r="G79" s="79">
        <f t="shared" si="11"/>
        <v>-4.68427955780401E-3</v>
      </c>
      <c r="H79" s="43">
        <f t="shared" si="12"/>
        <v>-75</v>
      </c>
      <c r="I79" s="80">
        <f t="shared" si="13"/>
        <v>-7.3162166380521306E-4</v>
      </c>
      <c r="J79" s="64">
        <f t="shared" si="14"/>
        <v>407</v>
      </c>
    </row>
    <row r="80" spans="1:10">
      <c r="A80" s="101">
        <v>15</v>
      </c>
      <c r="B80" s="102" t="s">
        <v>107</v>
      </c>
      <c r="C80" s="64">
        <v>8511</v>
      </c>
      <c r="D80" s="64">
        <v>8258</v>
      </c>
      <c r="E80" s="104">
        <v>8448</v>
      </c>
      <c r="F80" s="79">
        <f t="shared" si="10"/>
        <v>4.1659557386927934E-3</v>
      </c>
      <c r="G80" s="79">
        <f t="shared" si="11"/>
        <v>-7.4021854071201973E-3</v>
      </c>
      <c r="H80" s="43">
        <f t="shared" si="12"/>
        <v>-63</v>
      </c>
      <c r="I80" s="80">
        <f t="shared" si="13"/>
        <v>-6.1456219759637896E-4</v>
      </c>
      <c r="J80" s="64">
        <f t="shared" si="14"/>
        <v>190</v>
      </c>
    </row>
    <row r="81" spans="1:19">
      <c r="A81" s="101">
        <v>67</v>
      </c>
      <c r="B81" s="102" t="s">
        <v>159</v>
      </c>
      <c r="C81" s="64">
        <v>11895</v>
      </c>
      <c r="D81" s="64">
        <v>11459</v>
      </c>
      <c r="E81" s="104">
        <v>11790</v>
      </c>
      <c r="F81" s="79">
        <f t="shared" si="10"/>
        <v>5.8139936267978263E-3</v>
      </c>
      <c r="G81" s="79">
        <f t="shared" si="11"/>
        <v>-8.8272383354350576E-3</v>
      </c>
      <c r="H81" s="43">
        <f t="shared" si="12"/>
        <v>-105</v>
      </c>
      <c r="I81" s="80">
        <f t="shared" si="13"/>
        <v>-1.0242703293272984E-3</v>
      </c>
      <c r="J81" s="64">
        <f t="shared" si="14"/>
        <v>331</v>
      </c>
    </row>
    <row r="82" spans="1:19" ht="15.75" thickBot="1">
      <c r="A82" s="101">
        <v>20</v>
      </c>
      <c r="B82" s="102" t="s">
        <v>112</v>
      </c>
      <c r="C82" s="64">
        <v>34477</v>
      </c>
      <c r="D82" s="64">
        <v>33359</v>
      </c>
      <c r="E82" s="104">
        <v>34159</v>
      </c>
      <c r="F82" s="79">
        <f t="shared" si="10"/>
        <v>1.6844801382339857E-2</v>
      </c>
      <c r="G82" s="79">
        <f t="shared" si="11"/>
        <v>-9.2235403312353158E-3</v>
      </c>
      <c r="H82" s="43">
        <f t="shared" si="12"/>
        <v>-318</v>
      </c>
      <c r="I82" s="80">
        <f t="shared" si="13"/>
        <v>-3.1020758545341033E-3</v>
      </c>
      <c r="J82" s="64">
        <f t="shared" si="14"/>
        <v>800</v>
      </c>
    </row>
    <row r="83" spans="1:19" s="8" customFormat="1" ht="15.75" thickBot="1">
      <c r="A83" s="137" t="s">
        <v>174</v>
      </c>
      <c r="B83" s="138"/>
      <c r="C83" s="88">
        <v>1925354</v>
      </c>
      <c r="D83" s="88">
        <v>1971494</v>
      </c>
      <c r="E83" s="105">
        <v>2027866</v>
      </c>
      <c r="F83" s="90">
        <f t="shared" ref="F83" si="15">E83/$E$83</f>
        <v>1</v>
      </c>
      <c r="G83" s="90">
        <f t="shared" ref="G83" si="16">(E83-C83)/C83</f>
        <v>5.3243195796721016E-2</v>
      </c>
      <c r="H83" s="89">
        <f t="shared" ref="H83" si="17">E83-C83</f>
        <v>102512</v>
      </c>
      <c r="I83" s="91">
        <f t="shared" ref="I83" si="18">H83/$H$83</f>
        <v>1</v>
      </c>
      <c r="J83" s="88">
        <f t="shared" ref="J83" si="19">E83-D83</f>
        <v>56372</v>
      </c>
      <c r="L83" s="26"/>
      <c r="M83" s="26"/>
      <c r="N83" s="26"/>
      <c r="O83" s="26"/>
      <c r="P83" s="26"/>
      <c r="Q83" s="26"/>
      <c r="R83" s="26"/>
      <c r="S83" s="26"/>
    </row>
    <row r="84" spans="1:19">
      <c r="C84" s="5"/>
      <c r="D84" s="5"/>
      <c r="E84" s="5"/>
      <c r="I84" s="12"/>
    </row>
  </sheetData>
  <sortState ref="A2:J82">
    <sortCondition descending="1" ref="G2:G82"/>
  </sortState>
  <mergeCells count="1">
    <mergeCell ref="A83:B8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T84"/>
  <sheetViews>
    <sheetView workbookViewId="0">
      <pane ySplit="1" topLeftCell="A2" activePane="bottomLeft" state="frozen"/>
      <selection activeCell="W1" sqref="W1"/>
      <selection pane="bottomLeft" activeCell="B2" sqref="B2:B16"/>
    </sheetView>
  </sheetViews>
  <sheetFormatPr defaultColWidth="9.140625" defaultRowHeight="15"/>
  <cols>
    <col min="1" max="1" width="11.85546875" style="4" customWidth="1"/>
    <col min="2" max="2" width="16.42578125" style="4" bestFit="1" customWidth="1"/>
    <col min="3" max="3" width="12" style="4" customWidth="1"/>
    <col min="4" max="4" width="12" style="4" bestFit="1" customWidth="1"/>
    <col min="5" max="5" width="12" style="4" customWidth="1"/>
    <col min="6" max="6" width="18.140625" style="4" customWidth="1"/>
    <col min="7" max="7" width="30.42578125" style="4" customWidth="1"/>
    <col min="8" max="8" width="27.42578125" style="4" customWidth="1"/>
    <col min="9" max="9" width="22.28515625" style="4" customWidth="1"/>
    <col min="10" max="10" width="25.140625" style="4" customWidth="1"/>
    <col min="11" max="11" width="11" style="4" bestFit="1" customWidth="1"/>
    <col min="12" max="14" width="9.140625" style="6"/>
    <col min="15" max="15" width="11" style="4" bestFit="1" customWidth="1"/>
    <col min="16" max="18" width="9.140625" style="4"/>
    <col min="19" max="19" width="14" style="4" bestFit="1" customWidth="1"/>
    <col min="20" max="16384" width="9.140625" style="4"/>
  </cols>
  <sheetData>
    <row r="1" spans="1:20" ht="30.75" thickBot="1">
      <c r="A1" s="83" t="s">
        <v>92</v>
      </c>
      <c r="B1" s="100" t="s">
        <v>175</v>
      </c>
      <c r="C1" s="83">
        <v>41671</v>
      </c>
      <c r="D1" s="83">
        <v>42005</v>
      </c>
      <c r="E1" s="83">
        <v>42036</v>
      </c>
      <c r="F1" s="84" t="s">
        <v>286</v>
      </c>
      <c r="G1" s="84" t="s">
        <v>293</v>
      </c>
      <c r="H1" s="84" t="s">
        <v>294</v>
      </c>
      <c r="I1" s="84" t="s">
        <v>288</v>
      </c>
      <c r="J1" s="84" t="s">
        <v>295</v>
      </c>
      <c r="K1" s="2"/>
    </row>
    <row r="2" spans="1:20">
      <c r="A2" s="101">
        <v>30</v>
      </c>
      <c r="B2" s="102" t="s">
        <v>122</v>
      </c>
      <c r="C2" s="64">
        <v>884</v>
      </c>
      <c r="D2" s="64">
        <v>1150</v>
      </c>
      <c r="E2" s="106">
        <v>1676</v>
      </c>
      <c r="F2" s="79">
        <f t="shared" ref="F2:F33" si="0">E2/864468</f>
        <v>1.9387646506290575E-3</v>
      </c>
      <c r="G2" s="79">
        <f t="shared" ref="G2:G33" si="1">(E2-C2)/C2</f>
        <v>0.89592760180995479</v>
      </c>
      <c r="H2" s="43">
        <f t="shared" ref="H2:H33" si="2">E2-C2</f>
        <v>792</v>
      </c>
      <c r="I2" s="80">
        <f t="shared" ref="I2:I33" si="3">H2/$H$83</f>
        <v>-1.8303251600379006E-2</v>
      </c>
      <c r="J2" s="64">
        <f t="shared" ref="J2:J33" si="4">E2-D2</f>
        <v>526</v>
      </c>
      <c r="L2" s="40"/>
      <c r="M2" s="37"/>
      <c r="O2" s="6"/>
      <c r="P2" s="7"/>
      <c r="S2" s="2"/>
      <c r="T2" s="7"/>
    </row>
    <row r="3" spans="1:20">
      <c r="A3" s="101">
        <v>72</v>
      </c>
      <c r="B3" s="102" t="s">
        <v>164</v>
      </c>
      <c r="C3" s="64">
        <v>1413</v>
      </c>
      <c r="D3" s="64">
        <v>1330</v>
      </c>
      <c r="E3" s="106">
        <v>1885</v>
      </c>
      <c r="F3" s="79">
        <f t="shared" si="0"/>
        <v>2.1805318415487906E-3</v>
      </c>
      <c r="G3" s="79">
        <f t="shared" si="1"/>
        <v>0.3340410474168436</v>
      </c>
      <c r="H3" s="43">
        <f t="shared" si="2"/>
        <v>472</v>
      </c>
      <c r="I3" s="80">
        <f t="shared" si="3"/>
        <v>-1.0907998428508701E-2</v>
      </c>
      <c r="J3" s="64">
        <f t="shared" si="4"/>
        <v>555</v>
      </c>
      <c r="L3" s="40"/>
      <c r="M3" s="37"/>
      <c r="O3" s="6"/>
      <c r="P3" s="7"/>
      <c r="S3" s="2"/>
      <c r="T3" s="7"/>
    </row>
    <row r="4" spans="1:20">
      <c r="A4" s="101">
        <v>21</v>
      </c>
      <c r="B4" s="102" t="s">
        <v>113</v>
      </c>
      <c r="C4" s="64">
        <v>7256</v>
      </c>
      <c r="D4" s="64">
        <v>7795</v>
      </c>
      <c r="E4" s="106">
        <v>8231</v>
      </c>
      <c r="F4" s="79">
        <f t="shared" si="0"/>
        <v>9.5214629112934206E-3</v>
      </c>
      <c r="G4" s="79">
        <f t="shared" si="1"/>
        <v>0.13437155457552372</v>
      </c>
      <c r="H4" s="43">
        <f t="shared" si="2"/>
        <v>975</v>
      </c>
      <c r="I4" s="80">
        <f t="shared" si="3"/>
        <v>-2.2532412008042339E-2</v>
      </c>
      <c r="J4" s="64">
        <f t="shared" si="4"/>
        <v>436</v>
      </c>
      <c r="L4" s="40"/>
      <c r="M4" s="37"/>
      <c r="O4" s="6"/>
      <c r="P4" s="7"/>
      <c r="S4" s="2"/>
      <c r="T4" s="7"/>
    </row>
    <row r="5" spans="1:20">
      <c r="A5" s="101">
        <v>73</v>
      </c>
      <c r="B5" s="102" t="s">
        <v>165</v>
      </c>
      <c r="C5" s="64">
        <v>999</v>
      </c>
      <c r="D5" s="64">
        <v>1016</v>
      </c>
      <c r="E5" s="106">
        <v>1076</v>
      </c>
      <c r="F5" s="79">
        <f t="shared" si="0"/>
        <v>1.2446961599503973E-3</v>
      </c>
      <c r="G5" s="79">
        <f t="shared" si="1"/>
        <v>7.7077077077077075E-2</v>
      </c>
      <c r="H5" s="43">
        <f t="shared" si="2"/>
        <v>77</v>
      </c>
      <c r="I5" s="80">
        <f t="shared" si="3"/>
        <v>-1.7794827944812924E-3</v>
      </c>
      <c r="J5" s="64">
        <f t="shared" si="4"/>
        <v>60</v>
      </c>
      <c r="L5" s="40"/>
      <c r="M5" s="37"/>
      <c r="O5" s="6"/>
      <c r="P5" s="7"/>
      <c r="S5" s="2"/>
      <c r="T5" s="7"/>
    </row>
    <row r="6" spans="1:20">
      <c r="A6" s="101">
        <v>65</v>
      </c>
      <c r="B6" s="102" t="s">
        <v>157</v>
      </c>
      <c r="C6" s="64">
        <v>3744</v>
      </c>
      <c r="D6" s="64">
        <v>3573</v>
      </c>
      <c r="E6" s="106">
        <v>3907</v>
      </c>
      <c r="F6" s="79">
        <f t="shared" si="0"/>
        <v>4.5195426551358758E-3</v>
      </c>
      <c r="G6" s="79">
        <f t="shared" si="1"/>
        <v>4.3536324786324784E-2</v>
      </c>
      <c r="H6" s="43">
        <f t="shared" si="2"/>
        <v>163</v>
      </c>
      <c r="I6" s="80">
        <f t="shared" si="3"/>
        <v>-3.7669570844214369E-3</v>
      </c>
      <c r="J6" s="64">
        <f t="shared" si="4"/>
        <v>334</v>
      </c>
      <c r="L6" s="40"/>
      <c r="M6" s="37"/>
      <c r="O6" s="6"/>
      <c r="P6" s="7"/>
      <c r="S6" s="2"/>
      <c r="T6" s="7"/>
    </row>
    <row r="7" spans="1:20">
      <c r="A7" s="101">
        <v>47</v>
      </c>
      <c r="B7" s="102" t="s">
        <v>139</v>
      </c>
      <c r="C7" s="64">
        <v>10000</v>
      </c>
      <c r="D7" s="64">
        <v>9590</v>
      </c>
      <c r="E7" s="106">
        <v>10156</v>
      </c>
      <c r="F7" s="79">
        <f t="shared" si="0"/>
        <v>1.1748265985554122E-2</v>
      </c>
      <c r="G7" s="79">
        <f t="shared" si="1"/>
        <v>1.5599999999999999E-2</v>
      </c>
      <c r="H7" s="43">
        <f t="shared" si="2"/>
        <v>156</v>
      </c>
      <c r="I7" s="80">
        <f t="shared" si="3"/>
        <v>-3.6051859212867742E-3</v>
      </c>
      <c r="J7" s="64">
        <f t="shared" si="4"/>
        <v>566</v>
      </c>
      <c r="L7" s="40"/>
      <c r="M7" s="37"/>
      <c r="O7" s="6"/>
      <c r="P7" s="7"/>
      <c r="S7" s="2"/>
      <c r="T7" s="7"/>
    </row>
    <row r="8" spans="1:20">
      <c r="A8" s="101">
        <v>4</v>
      </c>
      <c r="B8" s="102" t="s">
        <v>96</v>
      </c>
      <c r="C8" s="64">
        <v>3997</v>
      </c>
      <c r="D8" s="64">
        <v>3722</v>
      </c>
      <c r="E8" s="106">
        <v>4019</v>
      </c>
      <c r="F8" s="79">
        <f t="shared" si="0"/>
        <v>4.6491021067292257E-3</v>
      </c>
      <c r="G8" s="79">
        <f t="shared" si="1"/>
        <v>5.5041280960720545E-3</v>
      </c>
      <c r="H8" s="43">
        <f t="shared" si="2"/>
        <v>22</v>
      </c>
      <c r="I8" s="80">
        <f t="shared" si="3"/>
        <v>-5.0842365556608355E-4</v>
      </c>
      <c r="J8" s="64">
        <f t="shared" si="4"/>
        <v>297</v>
      </c>
      <c r="L8" s="40"/>
      <c r="M8" s="37"/>
      <c r="O8" s="6"/>
      <c r="P8" s="7"/>
      <c r="S8" s="2"/>
      <c r="T8" s="7"/>
    </row>
    <row r="9" spans="1:20">
      <c r="A9" s="101">
        <v>35</v>
      </c>
      <c r="B9" s="102" t="s">
        <v>127</v>
      </c>
      <c r="C9" s="64">
        <v>30791</v>
      </c>
      <c r="D9" s="64">
        <v>29683</v>
      </c>
      <c r="E9" s="106">
        <v>30790</v>
      </c>
      <c r="F9" s="79">
        <f t="shared" si="0"/>
        <v>3.5617281379993246E-2</v>
      </c>
      <c r="G9" s="79">
        <f t="shared" si="1"/>
        <v>-3.24770225065766E-5</v>
      </c>
      <c r="H9" s="43">
        <f t="shared" si="2"/>
        <v>-1</v>
      </c>
      <c r="I9" s="80">
        <f t="shared" si="3"/>
        <v>2.3110166162094704E-5</v>
      </c>
      <c r="J9" s="64">
        <f t="shared" si="4"/>
        <v>1107</v>
      </c>
      <c r="L9" s="40"/>
      <c r="M9" s="37"/>
      <c r="O9" s="6"/>
      <c r="P9" s="7"/>
      <c r="S9" s="2"/>
      <c r="T9" s="7"/>
    </row>
    <row r="10" spans="1:20">
      <c r="A10" s="101">
        <v>26</v>
      </c>
      <c r="B10" s="102" t="s">
        <v>118</v>
      </c>
      <c r="C10" s="64">
        <v>7515</v>
      </c>
      <c r="D10" s="64">
        <v>7287</v>
      </c>
      <c r="E10" s="106">
        <v>7490</v>
      </c>
      <c r="F10" s="79">
        <f t="shared" si="0"/>
        <v>8.6642883253052749E-3</v>
      </c>
      <c r="G10" s="79">
        <f t="shared" si="1"/>
        <v>-3.3266799733865601E-3</v>
      </c>
      <c r="H10" s="43">
        <f t="shared" si="2"/>
        <v>-25</v>
      </c>
      <c r="I10" s="80">
        <f t="shared" si="3"/>
        <v>5.7775415405236764E-4</v>
      </c>
      <c r="J10" s="64">
        <f t="shared" si="4"/>
        <v>203</v>
      </c>
      <c r="L10" s="40"/>
      <c r="M10" s="37"/>
      <c r="O10" s="6"/>
      <c r="P10" s="7"/>
      <c r="S10" s="2"/>
      <c r="T10" s="7"/>
    </row>
    <row r="11" spans="1:20">
      <c r="A11" s="101">
        <v>62</v>
      </c>
      <c r="B11" s="102" t="s">
        <v>154</v>
      </c>
      <c r="C11" s="64">
        <v>1365</v>
      </c>
      <c r="D11" s="64">
        <v>1327</v>
      </c>
      <c r="E11" s="106">
        <v>1360</v>
      </c>
      <c r="F11" s="79">
        <f t="shared" si="0"/>
        <v>1.5732219122049631E-3</v>
      </c>
      <c r="G11" s="79">
        <f t="shared" si="1"/>
        <v>-3.663003663003663E-3</v>
      </c>
      <c r="H11" s="43">
        <f t="shared" si="2"/>
        <v>-5</v>
      </c>
      <c r="I11" s="80">
        <f t="shared" si="3"/>
        <v>1.1555083081047352E-4</v>
      </c>
      <c r="J11" s="64">
        <f t="shared" si="4"/>
        <v>33</v>
      </c>
      <c r="L11" s="40"/>
      <c r="M11" s="37"/>
      <c r="O11" s="6"/>
      <c r="P11" s="7"/>
      <c r="S11" s="2"/>
      <c r="T11" s="7"/>
    </row>
    <row r="12" spans="1:20">
      <c r="A12" s="101">
        <v>2</v>
      </c>
      <c r="B12" s="102" t="s">
        <v>94</v>
      </c>
      <c r="C12" s="64">
        <v>6798</v>
      </c>
      <c r="D12" s="64">
        <v>6251</v>
      </c>
      <c r="E12" s="106">
        <v>6754</v>
      </c>
      <c r="F12" s="79">
        <f t="shared" si="0"/>
        <v>7.8128976434061175E-3</v>
      </c>
      <c r="G12" s="79">
        <f t="shared" si="1"/>
        <v>-6.4724919093851136E-3</v>
      </c>
      <c r="H12" s="43">
        <f t="shared" si="2"/>
        <v>-44</v>
      </c>
      <c r="I12" s="80">
        <f t="shared" si="3"/>
        <v>1.0168473111321671E-3</v>
      </c>
      <c r="J12" s="64">
        <f t="shared" si="4"/>
        <v>503</v>
      </c>
      <c r="L12" s="40"/>
      <c r="M12" s="37"/>
      <c r="O12" s="6"/>
      <c r="P12" s="7"/>
      <c r="S12" s="2"/>
      <c r="T12" s="7"/>
    </row>
    <row r="13" spans="1:20">
      <c r="A13" s="101">
        <v>51</v>
      </c>
      <c r="B13" s="102" t="s">
        <v>143</v>
      </c>
      <c r="C13" s="64">
        <v>13672</v>
      </c>
      <c r="D13" s="64">
        <v>13170</v>
      </c>
      <c r="E13" s="106">
        <v>13546</v>
      </c>
      <c r="F13" s="79">
        <f t="shared" si="0"/>
        <v>1.5669752957888552E-2</v>
      </c>
      <c r="G13" s="79">
        <f t="shared" si="1"/>
        <v>-9.2159157401989471E-3</v>
      </c>
      <c r="H13" s="43">
        <f t="shared" si="2"/>
        <v>-126</v>
      </c>
      <c r="I13" s="80">
        <f t="shared" si="3"/>
        <v>2.9118809364239327E-3</v>
      </c>
      <c r="J13" s="64">
        <f t="shared" si="4"/>
        <v>376</v>
      </c>
      <c r="L13" s="40"/>
      <c r="M13" s="37"/>
      <c r="O13" s="6"/>
      <c r="P13" s="7"/>
      <c r="S13" s="2"/>
      <c r="T13" s="7"/>
    </row>
    <row r="14" spans="1:20">
      <c r="A14" s="101">
        <v>3</v>
      </c>
      <c r="B14" s="102" t="s">
        <v>95</v>
      </c>
      <c r="C14" s="64">
        <v>20366</v>
      </c>
      <c r="D14" s="64">
        <v>19232</v>
      </c>
      <c r="E14" s="106">
        <v>20117</v>
      </c>
      <c r="F14" s="79">
        <f t="shared" si="0"/>
        <v>2.3270959711637677E-2</v>
      </c>
      <c r="G14" s="79">
        <f t="shared" si="1"/>
        <v>-1.2226259452027889E-2</v>
      </c>
      <c r="H14" s="43">
        <f t="shared" si="2"/>
        <v>-249</v>
      </c>
      <c r="I14" s="80">
        <f t="shared" si="3"/>
        <v>5.7544313743615816E-3</v>
      </c>
      <c r="J14" s="64">
        <f t="shared" si="4"/>
        <v>885</v>
      </c>
      <c r="L14" s="40"/>
      <c r="M14" s="37"/>
      <c r="O14" s="6"/>
      <c r="P14" s="7"/>
      <c r="S14" s="2"/>
      <c r="T14" s="7"/>
    </row>
    <row r="15" spans="1:20">
      <c r="A15" s="101">
        <v>77</v>
      </c>
      <c r="B15" s="102" t="s">
        <v>169</v>
      </c>
      <c r="C15" s="64">
        <v>1780</v>
      </c>
      <c r="D15" s="64">
        <v>1683</v>
      </c>
      <c r="E15" s="106">
        <v>1758</v>
      </c>
      <c r="F15" s="79">
        <f t="shared" si="0"/>
        <v>2.0336206776884742E-3</v>
      </c>
      <c r="G15" s="79">
        <f t="shared" si="1"/>
        <v>-1.2359550561797753E-2</v>
      </c>
      <c r="H15" s="43">
        <f t="shared" si="2"/>
        <v>-22</v>
      </c>
      <c r="I15" s="80">
        <f t="shared" si="3"/>
        <v>5.0842365556608355E-4</v>
      </c>
      <c r="J15" s="64">
        <f t="shared" si="4"/>
        <v>75</v>
      </c>
      <c r="L15" s="40"/>
      <c r="M15" s="37"/>
      <c r="O15" s="6"/>
      <c r="P15" s="7"/>
      <c r="S15" s="2"/>
      <c r="T15" s="7"/>
    </row>
    <row r="16" spans="1:20">
      <c r="A16" s="101">
        <v>79</v>
      </c>
      <c r="B16" s="102" t="s">
        <v>171</v>
      </c>
      <c r="C16" s="64">
        <v>2733</v>
      </c>
      <c r="D16" s="64">
        <v>2569</v>
      </c>
      <c r="E16" s="106">
        <v>2695</v>
      </c>
      <c r="F16" s="79">
        <f t="shared" si="0"/>
        <v>3.1175243039649821E-3</v>
      </c>
      <c r="G16" s="79">
        <f t="shared" si="1"/>
        <v>-1.3904134650567142E-2</v>
      </c>
      <c r="H16" s="43">
        <f t="shared" si="2"/>
        <v>-38</v>
      </c>
      <c r="I16" s="80">
        <f t="shared" si="3"/>
        <v>8.7818631415959882E-4</v>
      </c>
      <c r="J16" s="64">
        <f t="shared" si="4"/>
        <v>126</v>
      </c>
      <c r="L16" s="40"/>
      <c r="M16" s="37"/>
      <c r="O16" s="6"/>
      <c r="P16" s="7"/>
      <c r="S16" s="2"/>
      <c r="T16" s="7"/>
    </row>
    <row r="17" spans="1:11">
      <c r="A17" s="101">
        <v>7</v>
      </c>
      <c r="B17" s="102" t="s">
        <v>99</v>
      </c>
      <c r="C17" s="64">
        <v>45420</v>
      </c>
      <c r="D17" s="64">
        <v>43546</v>
      </c>
      <c r="E17" s="106">
        <v>44759</v>
      </c>
      <c r="F17" s="79">
        <f t="shared" si="0"/>
        <v>5.1776352623810251E-2</v>
      </c>
      <c r="G17" s="79">
        <f t="shared" si="1"/>
        <v>-1.4553060325847644E-2</v>
      </c>
      <c r="H17" s="43">
        <f t="shared" si="2"/>
        <v>-661</v>
      </c>
      <c r="I17" s="80">
        <f t="shared" si="3"/>
        <v>1.52758198331446E-2</v>
      </c>
      <c r="J17" s="64">
        <f t="shared" si="4"/>
        <v>1213</v>
      </c>
    </row>
    <row r="18" spans="1:11">
      <c r="A18" s="101">
        <v>68</v>
      </c>
      <c r="B18" s="102" t="s">
        <v>160</v>
      </c>
      <c r="C18" s="64">
        <v>11612</v>
      </c>
      <c r="D18" s="64">
        <v>10942</v>
      </c>
      <c r="E18" s="106">
        <v>11442</v>
      </c>
      <c r="F18" s="79">
        <f t="shared" si="0"/>
        <v>1.323588611724205E-2</v>
      </c>
      <c r="G18" s="79">
        <f t="shared" si="1"/>
        <v>-1.4640027557698932E-2</v>
      </c>
      <c r="H18" s="43">
        <f t="shared" si="2"/>
        <v>-170</v>
      </c>
      <c r="I18" s="80">
        <f t="shared" si="3"/>
        <v>3.9287282475561E-3</v>
      </c>
      <c r="J18" s="64">
        <f t="shared" si="4"/>
        <v>500</v>
      </c>
    </row>
    <row r="19" spans="1:11">
      <c r="A19" s="101">
        <v>39</v>
      </c>
      <c r="B19" s="102" t="s">
        <v>131</v>
      </c>
      <c r="C19" s="64">
        <v>5802</v>
      </c>
      <c r="D19" s="64">
        <v>5519</v>
      </c>
      <c r="E19" s="106">
        <v>5689</v>
      </c>
      <c r="F19" s="79">
        <f t="shared" si="0"/>
        <v>6.5809260724514962E-3</v>
      </c>
      <c r="G19" s="79">
        <f t="shared" si="1"/>
        <v>-1.9476042743881421E-2</v>
      </c>
      <c r="H19" s="43">
        <f t="shared" si="2"/>
        <v>-113</v>
      </c>
      <c r="I19" s="80">
        <f t="shared" si="3"/>
        <v>2.6114487763167016E-3</v>
      </c>
      <c r="J19" s="64">
        <f t="shared" si="4"/>
        <v>170</v>
      </c>
    </row>
    <row r="20" spans="1:11">
      <c r="A20" s="101">
        <v>36</v>
      </c>
      <c r="B20" s="102" t="s">
        <v>128</v>
      </c>
      <c r="C20" s="64">
        <v>5192</v>
      </c>
      <c r="D20" s="64">
        <v>4848</v>
      </c>
      <c r="E20" s="106">
        <v>5084</v>
      </c>
      <c r="F20" s="79">
        <f t="shared" si="0"/>
        <v>5.8810736776838471E-3</v>
      </c>
      <c r="G20" s="79">
        <f t="shared" si="1"/>
        <v>-2.0801232665639446E-2</v>
      </c>
      <c r="H20" s="43">
        <f t="shared" si="2"/>
        <v>-108</v>
      </c>
      <c r="I20" s="80">
        <f t="shared" si="3"/>
        <v>2.4958979455062284E-3</v>
      </c>
      <c r="J20" s="64">
        <f t="shared" si="4"/>
        <v>236</v>
      </c>
      <c r="K20" s="2"/>
    </row>
    <row r="21" spans="1:11">
      <c r="A21" s="101">
        <v>42</v>
      </c>
      <c r="B21" s="102" t="s">
        <v>134</v>
      </c>
      <c r="C21" s="64">
        <v>50704</v>
      </c>
      <c r="D21" s="64">
        <v>47957</v>
      </c>
      <c r="E21" s="106">
        <v>49627</v>
      </c>
      <c r="F21" s="79">
        <f t="shared" si="0"/>
        <v>5.7407561644849781E-2</v>
      </c>
      <c r="G21" s="79">
        <f t="shared" si="1"/>
        <v>-2.1240927737456609E-2</v>
      </c>
      <c r="H21" s="43">
        <f t="shared" si="2"/>
        <v>-1077</v>
      </c>
      <c r="I21" s="80">
        <f t="shared" si="3"/>
        <v>2.4889648956575999E-2</v>
      </c>
      <c r="J21" s="64">
        <f t="shared" si="4"/>
        <v>1670</v>
      </c>
      <c r="K21" s="2"/>
    </row>
    <row r="22" spans="1:11">
      <c r="A22" s="101">
        <v>41</v>
      </c>
      <c r="B22" s="102" t="s">
        <v>133</v>
      </c>
      <c r="C22" s="64">
        <v>3286</v>
      </c>
      <c r="D22" s="64">
        <v>3101</v>
      </c>
      <c r="E22" s="106">
        <v>3216</v>
      </c>
      <c r="F22" s="79">
        <f t="shared" si="0"/>
        <v>3.7202071100376185E-3</v>
      </c>
      <c r="G22" s="79">
        <f t="shared" si="1"/>
        <v>-2.130249543517955E-2</v>
      </c>
      <c r="H22" s="43">
        <f t="shared" si="2"/>
        <v>-70</v>
      </c>
      <c r="I22" s="80">
        <f t="shared" si="3"/>
        <v>1.6177116313466295E-3</v>
      </c>
      <c r="J22" s="64">
        <f t="shared" si="4"/>
        <v>115</v>
      </c>
      <c r="K22" s="2"/>
    </row>
    <row r="23" spans="1:11">
      <c r="A23" s="101">
        <v>27</v>
      </c>
      <c r="B23" s="102" t="s">
        <v>119</v>
      </c>
      <c r="C23" s="64">
        <v>18457</v>
      </c>
      <c r="D23" s="64">
        <v>17479</v>
      </c>
      <c r="E23" s="106">
        <v>18056</v>
      </c>
      <c r="F23" s="79">
        <f t="shared" si="0"/>
        <v>2.088683444615648E-2</v>
      </c>
      <c r="G23" s="79">
        <f t="shared" si="1"/>
        <v>-2.1726174351194668E-2</v>
      </c>
      <c r="H23" s="43">
        <f t="shared" si="2"/>
        <v>-401</v>
      </c>
      <c r="I23" s="80">
        <f t="shared" si="3"/>
        <v>9.2671766309999765E-3</v>
      </c>
      <c r="J23" s="64">
        <f t="shared" si="4"/>
        <v>577</v>
      </c>
      <c r="K23" s="2"/>
    </row>
    <row r="24" spans="1:11">
      <c r="A24" s="101">
        <v>1</v>
      </c>
      <c r="B24" s="102" t="s">
        <v>93</v>
      </c>
      <c r="C24" s="64">
        <v>20024</v>
      </c>
      <c r="D24" s="64">
        <v>18973</v>
      </c>
      <c r="E24" s="106">
        <v>19536</v>
      </c>
      <c r="F24" s="79">
        <f t="shared" si="0"/>
        <v>2.2598870056497175E-2</v>
      </c>
      <c r="G24" s="79">
        <f t="shared" si="1"/>
        <v>-2.4370755093887336E-2</v>
      </c>
      <c r="H24" s="43">
        <f t="shared" si="2"/>
        <v>-488</v>
      </c>
      <c r="I24" s="80">
        <f t="shared" si="3"/>
        <v>1.1277761087102217E-2</v>
      </c>
      <c r="J24" s="64">
        <f t="shared" si="4"/>
        <v>563</v>
      </c>
      <c r="K24" s="2"/>
    </row>
    <row r="25" spans="1:11">
      <c r="A25" s="101">
        <v>70</v>
      </c>
      <c r="B25" s="102" t="s">
        <v>162</v>
      </c>
      <c r="C25" s="64">
        <v>6854</v>
      </c>
      <c r="D25" s="64">
        <v>6403</v>
      </c>
      <c r="E25" s="106">
        <v>6652</v>
      </c>
      <c r="F25" s="79">
        <f t="shared" si="0"/>
        <v>7.6949059999907457E-3</v>
      </c>
      <c r="G25" s="79">
        <f t="shared" si="1"/>
        <v>-2.9471841260577766E-2</v>
      </c>
      <c r="H25" s="43">
        <f t="shared" si="2"/>
        <v>-202</v>
      </c>
      <c r="I25" s="80">
        <f t="shared" si="3"/>
        <v>4.6682535647431305E-3</v>
      </c>
      <c r="J25" s="64">
        <f t="shared" si="4"/>
        <v>249</v>
      </c>
      <c r="K25" s="2"/>
    </row>
    <row r="26" spans="1:11">
      <c r="A26" s="101">
        <v>6</v>
      </c>
      <c r="B26" s="102" t="s">
        <v>98</v>
      </c>
      <c r="C26" s="64">
        <v>18699</v>
      </c>
      <c r="D26" s="64">
        <v>17475</v>
      </c>
      <c r="E26" s="106">
        <v>18099</v>
      </c>
      <c r="F26" s="79">
        <f t="shared" si="0"/>
        <v>2.0936576021321783E-2</v>
      </c>
      <c r="G26" s="79">
        <f t="shared" si="1"/>
        <v>-3.2087277394513072E-2</v>
      </c>
      <c r="H26" s="43">
        <f t="shared" si="2"/>
        <v>-600</v>
      </c>
      <c r="I26" s="80">
        <f t="shared" si="3"/>
        <v>1.3866099697256823E-2</v>
      </c>
      <c r="J26" s="64">
        <f t="shared" si="4"/>
        <v>624</v>
      </c>
      <c r="K26" s="2"/>
    </row>
    <row r="27" spans="1:11">
      <c r="A27" s="101">
        <v>13</v>
      </c>
      <c r="B27" s="102" t="s">
        <v>105</v>
      </c>
      <c r="C27" s="64">
        <v>3649</v>
      </c>
      <c r="D27" s="64">
        <v>3362</v>
      </c>
      <c r="E27" s="106">
        <v>3529</v>
      </c>
      <c r="F27" s="79">
        <f t="shared" si="0"/>
        <v>4.0822795060083197E-3</v>
      </c>
      <c r="G27" s="79">
        <f t="shared" si="1"/>
        <v>-3.2885722115648122E-2</v>
      </c>
      <c r="H27" s="43">
        <f t="shared" si="2"/>
        <v>-120</v>
      </c>
      <c r="I27" s="80">
        <f t="shared" si="3"/>
        <v>2.7732199394513647E-3</v>
      </c>
      <c r="J27" s="64">
        <f t="shared" si="4"/>
        <v>167</v>
      </c>
      <c r="K27" s="2"/>
    </row>
    <row r="28" spans="1:11">
      <c r="A28" s="101">
        <v>38</v>
      </c>
      <c r="B28" s="102" t="s">
        <v>130</v>
      </c>
      <c r="C28" s="64">
        <v>13572</v>
      </c>
      <c r="D28" s="64">
        <v>12641</v>
      </c>
      <c r="E28" s="106">
        <v>13113</v>
      </c>
      <c r="F28" s="79">
        <f t="shared" si="0"/>
        <v>1.5168866863782118E-2</v>
      </c>
      <c r="G28" s="79">
        <f t="shared" si="1"/>
        <v>-3.3819628647214856E-2</v>
      </c>
      <c r="H28" s="43">
        <f t="shared" si="2"/>
        <v>-459</v>
      </c>
      <c r="I28" s="80">
        <f t="shared" si="3"/>
        <v>1.060756626840147E-2</v>
      </c>
      <c r="J28" s="64">
        <f t="shared" si="4"/>
        <v>472</v>
      </c>
      <c r="K28" s="2"/>
    </row>
    <row r="29" spans="1:11">
      <c r="A29" s="101">
        <v>59</v>
      </c>
      <c r="B29" s="102" t="s">
        <v>151</v>
      </c>
      <c r="C29" s="64">
        <v>8851</v>
      </c>
      <c r="D29" s="64">
        <v>8279</v>
      </c>
      <c r="E29" s="106">
        <v>8545</v>
      </c>
      <c r="F29" s="79">
        <f t="shared" si="0"/>
        <v>9.884692088081919E-3</v>
      </c>
      <c r="G29" s="79">
        <f t="shared" si="1"/>
        <v>-3.457236470455316E-2</v>
      </c>
      <c r="H29" s="43">
        <f t="shared" si="2"/>
        <v>-306</v>
      </c>
      <c r="I29" s="80">
        <f t="shared" si="3"/>
        <v>7.07171084560098E-3</v>
      </c>
      <c r="J29" s="64">
        <f t="shared" si="4"/>
        <v>266</v>
      </c>
      <c r="K29" s="2"/>
    </row>
    <row r="30" spans="1:11">
      <c r="A30" s="101">
        <v>63</v>
      </c>
      <c r="B30" s="102" t="s">
        <v>155</v>
      </c>
      <c r="C30" s="64">
        <v>23129</v>
      </c>
      <c r="D30" s="64">
        <v>21662</v>
      </c>
      <c r="E30" s="106">
        <v>22287</v>
      </c>
      <c r="F30" s="79">
        <f t="shared" si="0"/>
        <v>2.578117408625883E-2</v>
      </c>
      <c r="G30" s="79">
        <f t="shared" si="1"/>
        <v>-3.6404513813826797E-2</v>
      </c>
      <c r="H30" s="43">
        <f t="shared" si="2"/>
        <v>-842</v>
      </c>
      <c r="I30" s="80">
        <f t="shared" si="3"/>
        <v>1.9458759908483742E-2</v>
      </c>
      <c r="J30" s="64">
        <f t="shared" si="4"/>
        <v>625</v>
      </c>
      <c r="K30" s="2"/>
    </row>
    <row r="31" spans="1:11">
      <c r="A31" s="101">
        <v>44</v>
      </c>
      <c r="B31" s="102" t="s">
        <v>136</v>
      </c>
      <c r="C31" s="64">
        <v>16127</v>
      </c>
      <c r="D31" s="64">
        <v>14803</v>
      </c>
      <c r="E31" s="106">
        <v>15530</v>
      </c>
      <c r="F31" s="79">
        <f t="shared" si="0"/>
        <v>1.7964806100399321E-2</v>
      </c>
      <c r="G31" s="79">
        <f t="shared" si="1"/>
        <v>-3.7018664351708315E-2</v>
      </c>
      <c r="H31" s="43">
        <f t="shared" si="2"/>
        <v>-597</v>
      </c>
      <c r="I31" s="80">
        <f t="shared" si="3"/>
        <v>1.3796769198770539E-2</v>
      </c>
      <c r="J31" s="64">
        <f t="shared" si="4"/>
        <v>727</v>
      </c>
      <c r="K31" s="2"/>
    </row>
    <row r="32" spans="1:11">
      <c r="A32" s="101">
        <v>66</v>
      </c>
      <c r="B32" s="102" t="s">
        <v>158</v>
      </c>
      <c r="C32" s="64">
        <v>15404</v>
      </c>
      <c r="D32" s="64">
        <v>14172</v>
      </c>
      <c r="E32" s="106">
        <v>14797</v>
      </c>
      <c r="F32" s="79">
        <f t="shared" si="0"/>
        <v>1.7116885760953559E-2</v>
      </c>
      <c r="G32" s="79">
        <f t="shared" si="1"/>
        <v>-3.9405349259932484E-2</v>
      </c>
      <c r="H32" s="43">
        <f t="shared" si="2"/>
        <v>-607</v>
      </c>
      <c r="I32" s="80">
        <f t="shared" si="3"/>
        <v>1.4027870860391487E-2</v>
      </c>
      <c r="J32" s="64">
        <f t="shared" si="4"/>
        <v>625</v>
      </c>
      <c r="K32" s="2"/>
    </row>
    <row r="33" spans="1:12">
      <c r="A33" s="101">
        <v>64</v>
      </c>
      <c r="B33" s="102" t="s">
        <v>156</v>
      </c>
      <c r="C33" s="64">
        <v>8984</v>
      </c>
      <c r="D33" s="64">
        <v>8088</v>
      </c>
      <c r="E33" s="106">
        <v>8629</v>
      </c>
      <c r="F33" s="79">
        <f t="shared" si="0"/>
        <v>9.9818616767769312E-3</v>
      </c>
      <c r="G33" s="79">
        <f t="shared" si="1"/>
        <v>-3.9514692787177202E-2</v>
      </c>
      <c r="H33" s="43">
        <f t="shared" si="2"/>
        <v>-355</v>
      </c>
      <c r="I33" s="80">
        <f t="shared" si="3"/>
        <v>8.2041089875436197E-3</v>
      </c>
      <c r="J33" s="64">
        <f t="shared" si="4"/>
        <v>541</v>
      </c>
      <c r="K33" s="2"/>
      <c r="L33" s="7"/>
    </row>
    <row r="34" spans="1:12">
      <c r="A34" s="101">
        <v>33</v>
      </c>
      <c r="B34" s="102" t="s">
        <v>125</v>
      </c>
      <c r="C34" s="64">
        <v>37455</v>
      </c>
      <c r="D34" s="64">
        <v>35159</v>
      </c>
      <c r="E34" s="106">
        <v>35943</v>
      </c>
      <c r="F34" s="79">
        <f t="shared" ref="F34:F65" si="5">E34/864468</f>
        <v>4.1578172934105137E-2</v>
      </c>
      <c r="G34" s="79">
        <f t="shared" ref="G34:G65" si="6">(E34-C34)/C34</f>
        <v>-4.0368442130556667E-2</v>
      </c>
      <c r="H34" s="43">
        <f t="shared" ref="H34:H65" si="7">E34-C34</f>
        <v>-1512</v>
      </c>
      <c r="I34" s="80">
        <f t="shared" ref="I34:I65" si="8">H34/$H$83</f>
        <v>3.4942571237087196E-2</v>
      </c>
      <c r="J34" s="64">
        <f t="shared" ref="J34:J65" si="9">E34-D34</f>
        <v>784</v>
      </c>
      <c r="K34" s="2"/>
      <c r="L34" s="7"/>
    </row>
    <row r="35" spans="1:12">
      <c r="A35" s="101">
        <v>50</v>
      </c>
      <c r="B35" s="102" t="s">
        <v>142</v>
      </c>
      <c r="C35" s="64">
        <v>9628</v>
      </c>
      <c r="D35" s="64">
        <v>8941</v>
      </c>
      <c r="E35" s="106">
        <v>9237</v>
      </c>
      <c r="F35" s="79">
        <f t="shared" si="5"/>
        <v>1.0685184413997973E-2</v>
      </c>
      <c r="G35" s="79">
        <f t="shared" si="6"/>
        <v>-4.0610718737017035E-2</v>
      </c>
      <c r="H35" s="43">
        <f t="shared" si="7"/>
        <v>-391</v>
      </c>
      <c r="I35" s="80">
        <f t="shared" si="8"/>
        <v>9.03607496937903E-3</v>
      </c>
      <c r="J35" s="64">
        <f t="shared" si="9"/>
        <v>296</v>
      </c>
    </row>
    <row r="36" spans="1:12" ht="15.75" customHeight="1">
      <c r="A36" s="101">
        <v>46</v>
      </c>
      <c r="B36" s="102" t="s">
        <v>138</v>
      </c>
      <c r="C36" s="64">
        <v>13132</v>
      </c>
      <c r="D36" s="64">
        <v>11889</v>
      </c>
      <c r="E36" s="106">
        <v>12595</v>
      </c>
      <c r="F36" s="79">
        <f t="shared" si="5"/>
        <v>1.4569654400162875E-2</v>
      </c>
      <c r="G36" s="79">
        <f t="shared" si="6"/>
        <v>-4.0892476393542494E-2</v>
      </c>
      <c r="H36" s="43">
        <f t="shared" si="7"/>
        <v>-537</v>
      </c>
      <c r="I36" s="80">
        <f t="shared" si="8"/>
        <v>1.2410159229044856E-2</v>
      </c>
      <c r="J36" s="64">
        <f t="shared" si="9"/>
        <v>706</v>
      </c>
    </row>
    <row r="37" spans="1:12">
      <c r="A37" s="101">
        <v>11</v>
      </c>
      <c r="B37" s="102" t="s">
        <v>103</v>
      </c>
      <c r="C37" s="64">
        <v>2506</v>
      </c>
      <c r="D37" s="64">
        <v>2281</v>
      </c>
      <c r="E37" s="106">
        <v>2400</v>
      </c>
      <c r="F37" s="79">
        <f t="shared" si="5"/>
        <v>2.7762739627146408E-3</v>
      </c>
      <c r="G37" s="79">
        <f t="shared" si="6"/>
        <v>-4.2298483639265763E-2</v>
      </c>
      <c r="H37" s="43">
        <f t="shared" si="7"/>
        <v>-106</v>
      </c>
      <c r="I37" s="80">
        <f t="shared" si="8"/>
        <v>2.4496776131820389E-3</v>
      </c>
      <c r="J37" s="64">
        <f t="shared" si="9"/>
        <v>119</v>
      </c>
    </row>
    <row r="38" spans="1:12">
      <c r="A38" s="101">
        <v>5</v>
      </c>
      <c r="B38" s="102" t="s">
        <v>97</v>
      </c>
      <c r="C38" s="64">
        <v>6547</v>
      </c>
      <c r="D38" s="64">
        <v>5915</v>
      </c>
      <c r="E38" s="106">
        <v>6262</v>
      </c>
      <c r="F38" s="79">
        <f t="shared" si="5"/>
        <v>7.2437614810496164E-3</v>
      </c>
      <c r="G38" s="79">
        <f t="shared" si="6"/>
        <v>-4.3531388422178095E-2</v>
      </c>
      <c r="H38" s="43">
        <f t="shared" si="7"/>
        <v>-285</v>
      </c>
      <c r="I38" s="80">
        <f t="shared" si="8"/>
        <v>6.5863973561969911E-3</v>
      </c>
      <c r="J38" s="64">
        <f t="shared" si="9"/>
        <v>347</v>
      </c>
    </row>
    <row r="39" spans="1:12">
      <c r="A39" s="101">
        <v>58</v>
      </c>
      <c r="B39" s="102" t="s">
        <v>150</v>
      </c>
      <c r="C39" s="64">
        <v>16133</v>
      </c>
      <c r="D39" s="64">
        <v>14855</v>
      </c>
      <c r="E39" s="106">
        <v>15419</v>
      </c>
      <c r="F39" s="79">
        <f t="shared" si="5"/>
        <v>1.7836403429623768E-2</v>
      </c>
      <c r="G39" s="79">
        <f t="shared" si="6"/>
        <v>-4.4257112750263436E-2</v>
      </c>
      <c r="H39" s="43">
        <f t="shared" si="7"/>
        <v>-714</v>
      </c>
      <c r="I39" s="80">
        <f t="shared" si="8"/>
        <v>1.650065863973562E-2</v>
      </c>
      <c r="J39" s="64">
        <f t="shared" si="9"/>
        <v>564</v>
      </c>
    </row>
    <row r="40" spans="1:12">
      <c r="A40" s="101">
        <v>10</v>
      </c>
      <c r="B40" s="102" t="s">
        <v>102</v>
      </c>
      <c r="C40" s="64">
        <v>30500</v>
      </c>
      <c r="D40" s="64">
        <v>27879</v>
      </c>
      <c r="E40" s="106">
        <v>29114</v>
      </c>
      <c r="F40" s="79">
        <f t="shared" si="5"/>
        <v>3.3678516729364186E-2</v>
      </c>
      <c r="G40" s="79">
        <f t="shared" si="6"/>
        <v>-4.5442622950819675E-2</v>
      </c>
      <c r="H40" s="43">
        <f t="shared" si="7"/>
        <v>-1386</v>
      </c>
      <c r="I40" s="80">
        <f t="shared" si="8"/>
        <v>3.2030690300663259E-2</v>
      </c>
      <c r="J40" s="64">
        <f t="shared" si="9"/>
        <v>1235</v>
      </c>
    </row>
    <row r="41" spans="1:12">
      <c r="A41" s="101">
        <v>76</v>
      </c>
      <c r="B41" s="102" t="s">
        <v>168</v>
      </c>
      <c r="C41" s="64">
        <v>2342</v>
      </c>
      <c r="D41" s="64">
        <v>2139</v>
      </c>
      <c r="E41" s="106">
        <v>2230</v>
      </c>
      <c r="F41" s="79">
        <f t="shared" si="5"/>
        <v>2.5796212236890203E-3</v>
      </c>
      <c r="G41" s="79">
        <f t="shared" si="6"/>
        <v>-4.7822374039282661E-2</v>
      </c>
      <c r="H41" s="43">
        <f t="shared" si="7"/>
        <v>-112</v>
      </c>
      <c r="I41" s="80">
        <f t="shared" si="8"/>
        <v>2.5883386101546069E-3</v>
      </c>
      <c r="J41" s="64">
        <f t="shared" si="9"/>
        <v>91</v>
      </c>
    </row>
    <row r="42" spans="1:12">
      <c r="A42" s="101">
        <v>48</v>
      </c>
      <c r="B42" s="102" t="s">
        <v>140</v>
      </c>
      <c r="C42" s="64">
        <v>15170</v>
      </c>
      <c r="D42" s="64">
        <v>13928</v>
      </c>
      <c r="E42" s="106">
        <v>14385</v>
      </c>
      <c r="F42" s="79">
        <f t="shared" si="5"/>
        <v>1.6640292064020876E-2</v>
      </c>
      <c r="G42" s="79">
        <f t="shared" si="6"/>
        <v>-5.1746868820039552E-2</v>
      </c>
      <c r="H42" s="43">
        <f t="shared" si="7"/>
        <v>-785</v>
      </c>
      <c r="I42" s="80">
        <f t="shared" si="8"/>
        <v>1.8141480437244343E-2</v>
      </c>
      <c r="J42" s="64">
        <f t="shared" si="9"/>
        <v>457</v>
      </c>
    </row>
    <row r="43" spans="1:12">
      <c r="A43" s="101">
        <v>25</v>
      </c>
      <c r="B43" s="102" t="s">
        <v>117</v>
      </c>
      <c r="C43" s="64">
        <v>9213</v>
      </c>
      <c r="D43" s="64">
        <v>8244</v>
      </c>
      <c r="E43" s="106">
        <v>8732</v>
      </c>
      <c r="F43" s="79">
        <f t="shared" si="5"/>
        <v>1.0101010101010102E-2</v>
      </c>
      <c r="G43" s="79">
        <f t="shared" si="6"/>
        <v>-5.2208835341365459E-2</v>
      </c>
      <c r="H43" s="43">
        <f t="shared" si="7"/>
        <v>-481</v>
      </c>
      <c r="I43" s="80">
        <f t="shared" si="8"/>
        <v>1.1115989923967553E-2</v>
      </c>
      <c r="J43" s="64">
        <f t="shared" si="9"/>
        <v>488</v>
      </c>
    </row>
    <row r="44" spans="1:12">
      <c r="A44" s="101">
        <v>34</v>
      </c>
      <c r="B44" s="102" t="s">
        <v>126</v>
      </c>
      <c r="C44" s="64">
        <v>6786</v>
      </c>
      <c r="D44" s="64">
        <v>6270</v>
      </c>
      <c r="E44" s="106">
        <v>6428</v>
      </c>
      <c r="F44" s="79">
        <f t="shared" si="5"/>
        <v>7.4357870968040458E-3</v>
      </c>
      <c r="G44" s="79">
        <f t="shared" si="6"/>
        <v>-5.2755673445328617E-2</v>
      </c>
      <c r="H44" s="43">
        <f t="shared" si="7"/>
        <v>-358</v>
      </c>
      <c r="I44" s="80">
        <f t="shared" si="8"/>
        <v>8.2734394860299043E-3</v>
      </c>
      <c r="J44" s="64">
        <f t="shared" si="9"/>
        <v>158</v>
      </c>
    </row>
    <row r="45" spans="1:12">
      <c r="A45" s="101">
        <v>40</v>
      </c>
      <c r="B45" s="102" t="s">
        <v>132</v>
      </c>
      <c r="C45" s="64">
        <v>4665</v>
      </c>
      <c r="D45" s="64">
        <v>4209</v>
      </c>
      <c r="E45" s="106">
        <v>4417</v>
      </c>
      <c r="F45" s="79">
        <f t="shared" si="5"/>
        <v>5.1095008722127364E-3</v>
      </c>
      <c r="G45" s="79">
        <f t="shared" si="6"/>
        <v>-5.3161843515541263E-2</v>
      </c>
      <c r="H45" s="43">
        <f t="shared" si="7"/>
        <v>-248</v>
      </c>
      <c r="I45" s="80">
        <f t="shared" si="8"/>
        <v>5.7313212081994873E-3</v>
      </c>
      <c r="J45" s="64">
        <f t="shared" si="9"/>
        <v>208</v>
      </c>
    </row>
    <row r="46" spans="1:12">
      <c r="A46" s="101">
        <v>15</v>
      </c>
      <c r="B46" s="102" t="s">
        <v>107</v>
      </c>
      <c r="C46" s="64">
        <v>8934</v>
      </c>
      <c r="D46" s="64">
        <v>8126</v>
      </c>
      <c r="E46" s="106">
        <v>8455</v>
      </c>
      <c r="F46" s="79">
        <f t="shared" si="5"/>
        <v>9.7805818144801188E-3</v>
      </c>
      <c r="G46" s="79">
        <f t="shared" si="6"/>
        <v>-5.3615401835683904E-2</v>
      </c>
      <c r="H46" s="43">
        <f t="shared" si="7"/>
        <v>-479</v>
      </c>
      <c r="I46" s="80">
        <f t="shared" si="8"/>
        <v>1.1069769591643365E-2</v>
      </c>
      <c r="J46" s="64">
        <f t="shared" si="9"/>
        <v>329</v>
      </c>
    </row>
    <row r="47" spans="1:12">
      <c r="A47" s="101">
        <v>29</v>
      </c>
      <c r="B47" s="102" t="s">
        <v>121</v>
      </c>
      <c r="C47" s="64">
        <v>3399</v>
      </c>
      <c r="D47" s="64">
        <v>2977</v>
      </c>
      <c r="E47" s="106">
        <v>3205</v>
      </c>
      <c r="F47" s="79">
        <f t="shared" si="5"/>
        <v>3.7074825210418431E-3</v>
      </c>
      <c r="G47" s="79">
        <f t="shared" si="6"/>
        <v>-5.7075610473668728E-2</v>
      </c>
      <c r="H47" s="43">
        <f t="shared" si="7"/>
        <v>-194</v>
      </c>
      <c r="I47" s="80">
        <f t="shared" si="8"/>
        <v>4.4833722354463727E-3</v>
      </c>
      <c r="J47" s="64">
        <f t="shared" si="9"/>
        <v>228</v>
      </c>
    </row>
    <row r="48" spans="1:12">
      <c r="A48" s="101">
        <v>18</v>
      </c>
      <c r="B48" s="102" t="s">
        <v>110</v>
      </c>
      <c r="C48" s="64">
        <v>5112</v>
      </c>
      <c r="D48" s="64">
        <v>4656</v>
      </c>
      <c r="E48" s="106">
        <v>4817</v>
      </c>
      <c r="F48" s="79">
        <f t="shared" si="5"/>
        <v>5.572213199331843E-3</v>
      </c>
      <c r="G48" s="79">
        <f t="shared" si="6"/>
        <v>-5.770735524256651E-2</v>
      </c>
      <c r="H48" s="43">
        <f t="shared" si="7"/>
        <v>-295</v>
      </c>
      <c r="I48" s="80">
        <f t="shared" si="8"/>
        <v>6.8174990178179384E-3</v>
      </c>
      <c r="J48" s="64">
        <f t="shared" si="9"/>
        <v>161</v>
      </c>
    </row>
    <row r="49" spans="1:10">
      <c r="A49" s="101">
        <v>69</v>
      </c>
      <c r="B49" s="102" t="s">
        <v>161</v>
      </c>
      <c r="C49" s="64">
        <v>2145</v>
      </c>
      <c r="D49" s="64">
        <v>1879</v>
      </c>
      <c r="E49" s="106">
        <v>2021</v>
      </c>
      <c r="F49" s="79">
        <f t="shared" si="5"/>
        <v>2.3378540327692872E-3</v>
      </c>
      <c r="G49" s="79">
        <f t="shared" si="6"/>
        <v>-5.7808857808857812E-2</v>
      </c>
      <c r="H49" s="43">
        <f t="shared" si="7"/>
        <v>-124</v>
      </c>
      <c r="I49" s="80">
        <f t="shared" si="8"/>
        <v>2.8656606040997437E-3</v>
      </c>
      <c r="J49" s="64">
        <f t="shared" si="9"/>
        <v>142</v>
      </c>
    </row>
    <row r="50" spans="1:10">
      <c r="A50" s="101">
        <v>9</v>
      </c>
      <c r="B50" s="102" t="s">
        <v>101</v>
      </c>
      <c r="C50" s="64">
        <v>26283</v>
      </c>
      <c r="D50" s="64">
        <v>24036</v>
      </c>
      <c r="E50" s="106">
        <v>24742</v>
      </c>
      <c r="F50" s="79">
        <f t="shared" si="5"/>
        <v>2.8621070993952349E-2</v>
      </c>
      <c r="G50" s="79">
        <f t="shared" si="6"/>
        <v>-5.8631054293649891E-2</v>
      </c>
      <c r="H50" s="43">
        <f t="shared" si="7"/>
        <v>-1541</v>
      </c>
      <c r="I50" s="80">
        <f t="shared" si="8"/>
        <v>3.5612766055787941E-2</v>
      </c>
      <c r="J50" s="64">
        <f t="shared" si="9"/>
        <v>706</v>
      </c>
    </row>
    <row r="51" spans="1:10">
      <c r="A51" s="101">
        <v>80</v>
      </c>
      <c r="B51" s="102" t="s">
        <v>172</v>
      </c>
      <c r="C51" s="64">
        <v>7049</v>
      </c>
      <c r="D51" s="64">
        <v>6330</v>
      </c>
      <c r="E51" s="106">
        <v>6630</v>
      </c>
      <c r="F51" s="79">
        <f t="shared" si="5"/>
        <v>7.6694568219991951E-3</v>
      </c>
      <c r="G51" s="79">
        <f t="shared" si="6"/>
        <v>-5.9441055468860832E-2</v>
      </c>
      <c r="H51" s="43">
        <f t="shared" si="7"/>
        <v>-419</v>
      </c>
      <c r="I51" s="80">
        <f t="shared" si="8"/>
        <v>9.6831596219176808E-3</v>
      </c>
      <c r="J51" s="64">
        <f t="shared" si="9"/>
        <v>300</v>
      </c>
    </row>
    <row r="52" spans="1:10">
      <c r="A52" s="101">
        <v>45</v>
      </c>
      <c r="B52" s="102" t="s">
        <v>137</v>
      </c>
      <c r="C52" s="64">
        <v>42570</v>
      </c>
      <c r="D52" s="64">
        <v>38084</v>
      </c>
      <c r="E52" s="106">
        <v>40025</v>
      </c>
      <c r="F52" s="79">
        <f t="shared" si="5"/>
        <v>4.6300152232355625E-2</v>
      </c>
      <c r="G52" s="79">
        <f t="shared" si="6"/>
        <v>-5.9783885365280717E-2</v>
      </c>
      <c r="H52" s="43">
        <f t="shared" si="7"/>
        <v>-2545</v>
      </c>
      <c r="I52" s="80">
        <f t="shared" si="8"/>
        <v>5.8815372882531025E-2</v>
      </c>
      <c r="J52" s="64">
        <f t="shared" si="9"/>
        <v>1941</v>
      </c>
    </row>
    <row r="53" spans="1:10">
      <c r="A53" s="101">
        <v>75</v>
      </c>
      <c r="B53" s="102" t="s">
        <v>167</v>
      </c>
      <c r="C53" s="64">
        <v>3860</v>
      </c>
      <c r="D53" s="64">
        <v>3519</v>
      </c>
      <c r="E53" s="106">
        <v>3628</v>
      </c>
      <c r="F53" s="79">
        <f t="shared" si="5"/>
        <v>4.1968008069702984E-3</v>
      </c>
      <c r="G53" s="79">
        <f t="shared" si="6"/>
        <v>-6.0103626943005181E-2</v>
      </c>
      <c r="H53" s="43">
        <f t="shared" si="7"/>
        <v>-232</v>
      </c>
      <c r="I53" s="80">
        <f t="shared" si="8"/>
        <v>5.3615585496059716E-3</v>
      </c>
      <c r="J53" s="64">
        <f t="shared" si="9"/>
        <v>109</v>
      </c>
    </row>
    <row r="54" spans="1:10">
      <c r="A54" s="101">
        <v>32</v>
      </c>
      <c r="B54" s="102" t="s">
        <v>124</v>
      </c>
      <c r="C54" s="64">
        <v>7668</v>
      </c>
      <c r="D54" s="64">
        <v>6885</v>
      </c>
      <c r="E54" s="106">
        <v>7190</v>
      </c>
      <c r="F54" s="79">
        <f t="shared" si="5"/>
        <v>8.3172540799659449E-3</v>
      </c>
      <c r="G54" s="79">
        <f t="shared" si="6"/>
        <v>-6.233698487219614E-2</v>
      </c>
      <c r="H54" s="43">
        <f t="shared" si="7"/>
        <v>-478</v>
      </c>
      <c r="I54" s="80">
        <f t="shared" si="8"/>
        <v>1.1046659425481269E-2</v>
      </c>
      <c r="J54" s="64">
        <f t="shared" si="9"/>
        <v>305</v>
      </c>
    </row>
    <row r="55" spans="1:10">
      <c r="A55" s="101">
        <v>24</v>
      </c>
      <c r="B55" s="102" t="s">
        <v>116</v>
      </c>
      <c r="C55" s="64">
        <v>5462</v>
      </c>
      <c r="D55" s="64">
        <v>4908</v>
      </c>
      <c r="E55" s="106">
        <v>5116</v>
      </c>
      <c r="F55" s="79">
        <f t="shared" si="5"/>
        <v>5.9180906638533759E-3</v>
      </c>
      <c r="G55" s="79">
        <f t="shared" si="6"/>
        <v>-6.3346759428780666E-2</v>
      </c>
      <c r="H55" s="43">
        <f t="shared" si="7"/>
        <v>-346</v>
      </c>
      <c r="I55" s="80">
        <f t="shared" si="8"/>
        <v>7.9961174920847675E-3</v>
      </c>
      <c r="J55" s="64">
        <f t="shared" si="9"/>
        <v>208</v>
      </c>
    </row>
    <row r="56" spans="1:10">
      <c r="A56" s="101">
        <v>57</v>
      </c>
      <c r="B56" s="102" t="s">
        <v>149</v>
      </c>
      <c r="C56" s="64">
        <v>4301</v>
      </c>
      <c r="D56" s="64">
        <v>3860</v>
      </c>
      <c r="E56" s="106">
        <v>4026</v>
      </c>
      <c r="F56" s="79">
        <f t="shared" si="5"/>
        <v>4.6571995724538099E-3</v>
      </c>
      <c r="G56" s="79">
        <f t="shared" si="6"/>
        <v>-6.3938618925831206E-2</v>
      </c>
      <c r="H56" s="43">
        <f t="shared" si="7"/>
        <v>-275</v>
      </c>
      <c r="I56" s="80">
        <f t="shared" si="8"/>
        <v>6.3552956945760438E-3</v>
      </c>
      <c r="J56" s="64">
        <f t="shared" si="9"/>
        <v>166</v>
      </c>
    </row>
    <row r="57" spans="1:10">
      <c r="A57" s="101">
        <v>23</v>
      </c>
      <c r="B57" s="102" t="s">
        <v>115</v>
      </c>
      <c r="C57" s="64">
        <v>7419</v>
      </c>
      <c r="D57" s="64">
        <v>6634</v>
      </c>
      <c r="E57" s="106">
        <v>6937</v>
      </c>
      <c r="F57" s="79">
        <f t="shared" si="5"/>
        <v>8.0245885330631102E-3</v>
      </c>
      <c r="G57" s="79">
        <f t="shared" si="6"/>
        <v>-6.4968324572044753E-2</v>
      </c>
      <c r="H57" s="43">
        <f t="shared" si="7"/>
        <v>-482</v>
      </c>
      <c r="I57" s="80">
        <f t="shared" si="8"/>
        <v>1.1139100090129648E-2</v>
      </c>
      <c r="J57" s="64">
        <f t="shared" si="9"/>
        <v>303</v>
      </c>
    </row>
    <row r="58" spans="1:10">
      <c r="A58" s="101">
        <v>20</v>
      </c>
      <c r="B58" s="102" t="s">
        <v>112</v>
      </c>
      <c r="C58" s="64">
        <v>20792</v>
      </c>
      <c r="D58" s="64">
        <v>18518</v>
      </c>
      <c r="E58" s="106">
        <v>19429</v>
      </c>
      <c r="F58" s="79">
        <f t="shared" si="5"/>
        <v>2.2475094508992814E-2</v>
      </c>
      <c r="G58" s="79">
        <f t="shared" si="6"/>
        <v>-6.555405925355906E-2</v>
      </c>
      <c r="H58" s="43">
        <f t="shared" si="7"/>
        <v>-1363</v>
      </c>
      <c r="I58" s="80">
        <f t="shared" si="8"/>
        <v>3.1499156478935086E-2</v>
      </c>
      <c r="J58" s="64">
        <f t="shared" si="9"/>
        <v>911</v>
      </c>
    </row>
    <row r="59" spans="1:10">
      <c r="A59" s="101">
        <v>22</v>
      </c>
      <c r="B59" s="102" t="s">
        <v>114</v>
      </c>
      <c r="C59" s="64">
        <v>11572</v>
      </c>
      <c r="D59" s="64">
        <v>10433</v>
      </c>
      <c r="E59" s="106">
        <v>10786</v>
      </c>
      <c r="F59" s="79">
        <f t="shared" si="5"/>
        <v>1.2477037900766715E-2</v>
      </c>
      <c r="G59" s="79">
        <f t="shared" si="6"/>
        <v>-6.7922571724853095E-2</v>
      </c>
      <c r="H59" s="43">
        <f t="shared" si="7"/>
        <v>-786</v>
      </c>
      <c r="I59" s="80">
        <f t="shared" si="8"/>
        <v>1.8164590603406437E-2</v>
      </c>
      <c r="J59" s="64">
        <f t="shared" si="9"/>
        <v>353</v>
      </c>
    </row>
    <row r="60" spans="1:10">
      <c r="A60" s="101">
        <v>49</v>
      </c>
      <c r="B60" s="102" t="s">
        <v>141</v>
      </c>
      <c r="C60" s="64">
        <v>3185</v>
      </c>
      <c r="D60" s="64">
        <v>2783</v>
      </c>
      <c r="E60" s="106">
        <v>2961</v>
      </c>
      <c r="F60" s="79">
        <f t="shared" si="5"/>
        <v>3.4252280014991881E-3</v>
      </c>
      <c r="G60" s="79">
        <f t="shared" si="6"/>
        <v>-7.032967032967033E-2</v>
      </c>
      <c r="H60" s="43">
        <f t="shared" si="7"/>
        <v>-224</v>
      </c>
      <c r="I60" s="80">
        <f t="shared" si="8"/>
        <v>5.1766772203092138E-3</v>
      </c>
      <c r="J60" s="64">
        <f t="shared" si="9"/>
        <v>178</v>
      </c>
    </row>
    <row r="61" spans="1:10">
      <c r="A61" s="101">
        <v>71</v>
      </c>
      <c r="B61" s="102" t="s">
        <v>163</v>
      </c>
      <c r="C61" s="64">
        <v>4168</v>
      </c>
      <c r="D61" s="64">
        <v>3717</v>
      </c>
      <c r="E61" s="106">
        <v>3873</v>
      </c>
      <c r="F61" s="79">
        <f t="shared" si="5"/>
        <v>4.480212107330751E-3</v>
      </c>
      <c r="G61" s="79">
        <f t="shared" si="6"/>
        <v>-7.0777351247600762E-2</v>
      </c>
      <c r="H61" s="43">
        <f t="shared" si="7"/>
        <v>-295</v>
      </c>
      <c r="I61" s="80">
        <f t="shared" si="8"/>
        <v>6.8174990178179384E-3</v>
      </c>
      <c r="J61" s="64">
        <f t="shared" si="9"/>
        <v>156</v>
      </c>
    </row>
    <row r="62" spans="1:10">
      <c r="A62" s="101">
        <v>37</v>
      </c>
      <c r="B62" s="102" t="s">
        <v>129</v>
      </c>
      <c r="C62" s="64">
        <v>11525</v>
      </c>
      <c r="D62" s="64">
        <v>10384</v>
      </c>
      <c r="E62" s="106">
        <v>10704</v>
      </c>
      <c r="F62" s="79">
        <f t="shared" si="5"/>
        <v>1.2382181873707298E-2</v>
      </c>
      <c r="G62" s="79">
        <f t="shared" si="6"/>
        <v>-7.1236442516268983E-2</v>
      </c>
      <c r="H62" s="43">
        <f t="shared" si="7"/>
        <v>-821</v>
      </c>
      <c r="I62" s="80">
        <f t="shared" si="8"/>
        <v>1.8973446419079752E-2</v>
      </c>
      <c r="J62" s="64">
        <f t="shared" si="9"/>
        <v>320</v>
      </c>
    </row>
    <row r="63" spans="1:10">
      <c r="A63" s="101">
        <v>74</v>
      </c>
      <c r="B63" s="102" t="s">
        <v>166</v>
      </c>
      <c r="C63" s="64">
        <v>865</v>
      </c>
      <c r="D63" s="64">
        <v>739</v>
      </c>
      <c r="E63" s="106">
        <v>802</v>
      </c>
      <c r="F63" s="79">
        <f t="shared" si="5"/>
        <v>9.2773821587380906E-4</v>
      </c>
      <c r="G63" s="79">
        <f t="shared" si="6"/>
        <v>-7.2832369942196537E-2</v>
      </c>
      <c r="H63" s="43">
        <f t="shared" si="7"/>
        <v>-63</v>
      </c>
      <c r="I63" s="80">
        <f t="shared" si="8"/>
        <v>1.4559404682119663E-3</v>
      </c>
      <c r="J63" s="64">
        <f t="shared" si="9"/>
        <v>63</v>
      </c>
    </row>
    <row r="64" spans="1:10">
      <c r="A64" s="101">
        <v>8</v>
      </c>
      <c r="B64" s="102" t="s">
        <v>100</v>
      </c>
      <c r="C64" s="64">
        <v>1907</v>
      </c>
      <c r="D64" s="64">
        <v>1671</v>
      </c>
      <c r="E64" s="106">
        <v>1761</v>
      </c>
      <c r="F64" s="79">
        <f t="shared" si="5"/>
        <v>2.0370910201418678E-3</v>
      </c>
      <c r="G64" s="79">
        <f t="shared" si="6"/>
        <v>-7.6560041950707924E-2</v>
      </c>
      <c r="H64" s="43">
        <f t="shared" si="7"/>
        <v>-146</v>
      </c>
      <c r="I64" s="80">
        <f t="shared" si="8"/>
        <v>3.3740842596658269E-3</v>
      </c>
      <c r="J64" s="64">
        <f t="shared" si="9"/>
        <v>90</v>
      </c>
    </row>
    <row r="65" spans="1:20">
      <c r="A65" s="101">
        <v>31</v>
      </c>
      <c r="B65" s="102" t="s">
        <v>123</v>
      </c>
      <c r="C65" s="64">
        <v>28603</v>
      </c>
      <c r="D65" s="64">
        <v>25579</v>
      </c>
      <c r="E65" s="106">
        <v>26370</v>
      </c>
      <c r="F65" s="79">
        <f t="shared" si="5"/>
        <v>3.0504310165327113E-2</v>
      </c>
      <c r="G65" s="79">
        <f t="shared" si="6"/>
        <v>-7.8068734048875987E-2</v>
      </c>
      <c r="H65" s="43">
        <f t="shared" si="7"/>
        <v>-2233</v>
      </c>
      <c r="I65" s="80">
        <f t="shared" si="8"/>
        <v>5.1605001039957479E-2</v>
      </c>
      <c r="J65" s="64">
        <f t="shared" si="9"/>
        <v>791</v>
      </c>
    </row>
    <row r="66" spans="1:20">
      <c r="A66" s="101">
        <v>16</v>
      </c>
      <c r="B66" s="102" t="s">
        <v>108</v>
      </c>
      <c r="C66" s="64">
        <v>24159</v>
      </c>
      <c r="D66" s="64">
        <v>21469</v>
      </c>
      <c r="E66" s="106">
        <v>22272</v>
      </c>
      <c r="F66" s="79">
        <f t="shared" ref="F66:F97" si="10">E66/864468</f>
        <v>2.5763822373991864E-2</v>
      </c>
      <c r="G66" s="79">
        <f t="shared" ref="G66:G82" si="11">(E66-C66)/C66</f>
        <v>-7.8107537563640875E-2</v>
      </c>
      <c r="H66" s="43">
        <f t="shared" ref="H66:H82" si="12">E66-C66</f>
        <v>-1887</v>
      </c>
      <c r="I66" s="80">
        <f t="shared" ref="I66:I97" si="13">H66/$H$83</f>
        <v>4.3608883547872707E-2</v>
      </c>
      <c r="J66" s="64">
        <f t="shared" ref="J66:J82" si="14">E66-D66</f>
        <v>803</v>
      </c>
      <c r="S66" s="8"/>
      <c r="T66" s="8"/>
    </row>
    <row r="67" spans="1:20">
      <c r="A67" s="101">
        <v>56</v>
      </c>
      <c r="B67" s="102" t="s">
        <v>148</v>
      </c>
      <c r="C67" s="64">
        <v>2547</v>
      </c>
      <c r="D67" s="64">
        <v>2251</v>
      </c>
      <c r="E67" s="106">
        <v>2348</v>
      </c>
      <c r="F67" s="79">
        <f t="shared" si="10"/>
        <v>2.7161213601891569E-3</v>
      </c>
      <c r="G67" s="79">
        <f t="shared" si="11"/>
        <v>-7.8131134668237137E-2</v>
      </c>
      <c r="H67" s="43">
        <f t="shared" si="12"/>
        <v>-199</v>
      </c>
      <c r="I67" s="80">
        <f t="shared" si="13"/>
        <v>4.5989230662568468E-3</v>
      </c>
      <c r="J67" s="64">
        <f t="shared" si="14"/>
        <v>97</v>
      </c>
    </row>
    <row r="68" spans="1:20">
      <c r="A68" s="101">
        <v>60</v>
      </c>
      <c r="B68" s="102" t="s">
        <v>152</v>
      </c>
      <c r="C68" s="64">
        <v>12921</v>
      </c>
      <c r="D68" s="64">
        <v>11113</v>
      </c>
      <c r="E68" s="106">
        <v>11910</v>
      </c>
      <c r="F68" s="79">
        <f t="shared" si="10"/>
        <v>1.3777259539971404E-2</v>
      </c>
      <c r="G68" s="79">
        <f t="shared" si="11"/>
        <v>-7.8244717901091249E-2</v>
      </c>
      <c r="H68" s="43">
        <f t="shared" si="12"/>
        <v>-1011</v>
      </c>
      <c r="I68" s="80">
        <f t="shared" si="13"/>
        <v>2.3364377989877748E-2</v>
      </c>
      <c r="J68" s="64">
        <f t="shared" si="14"/>
        <v>797</v>
      </c>
    </row>
    <row r="69" spans="1:20">
      <c r="A69" s="101">
        <v>55</v>
      </c>
      <c r="B69" s="102" t="s">
        <v>147</v>
      </c>
      <c r="C69" s="64">
        <v>28997</v>
      </c>
      <c r="D69" s="64">
        <v>25328</v>
      </c>
      <c r="E69" s="106">
        <v>26639</v>
      </c>
      <c r="F69" s="79">
        <f t="shared" si="10"/>
        <v>3.0815484205314714E-2</v>
      </c>
      <c r="G69" s="79">
        <f t="shared" si="11"/>
        <v>-8.1318757112804771E-2</v>
      </c>
      <c r="H69" s="43">
        <f t="shared" si="12"/>
        <v>-2358</v>
      </c>
      <c r="I69" s="80">
        <f t="shared" si="13"/>
        <v>5.4493771810219319E-2</v>
      </c>
      <c r="J69" s="64">
        <f t="shared" si="14"/>
        <v>1311</v>
      </c>
    </row>
    <row r="70" spans="1:20">
      <c r="A70" s="101">
        <v>43</v>
      </c>
      <c r="B70" s="102" t="s">
        <v>135</v>
      </c>
      <c r="C70" s="64">
        <v>9770</v>
      </c>
      <c r="D70" s="64">
        <v>8458</v>
      </c>
      <c r="E70" s="106">
        <v>8891</v>
      </c>
      <c r="F70" s="79">
        <f t="shared" si="10"/>
        <v>1.0284938251039946E-2</v>
      </c>
      <c r="G70" s="79">
        <f t="shared" si="11"/>
        <v>-8.9969293756397131E-2</v>
      </c>
      <c r="H70" s="43">
        <f t="shared" si="12"/>
        <v>-879</v>
      </c>
      <c r="I70" s="80">
        <f t="shared" si="13"/>
        <v>2.0313836056481245E-2</v>
      </c>
      <c r="J70" s="64">
        <f t="shared" si="14"/>
        <v>433</v>
      </c>
    </row>
    <row r="71" spans="1:20">
      <c r="A71" s="101">
        <v>78</v>
      </c>
      <c r="B71" s="102" t="s">
        <v>170</v>
      </c>
      <c r="C71" s="64">
        <v>1504</v>
      </c>
      <c r="D71" s="64">
        <v>1328</v>
      </c>
      <c r="E71" s="106">
        <v>1368</v>
      </c>
      <c r="F71" s="79">
        <f t="shared" si="10"/>
        <v>1.5824761587473451E-3</v>
      </c>
      <c r="G71" s="79">
        <f t="shared" si="11"/>
        <v>-9.0425531914893623E-2</v>
      </c>
      <c r="H71" s="43">
        <f t="shared" si="12"/>
        <v>-136</v>
      </c>
      <c r="I71" s="80">
        <f t="shared" si="13"/>
        <v>3.14298259804488E-3</v>
      </c>
      <c r="J71" s="64">
        <f t="shared" si="14"/>
        <v>40</v>
      </c>
    </row>
    <row r="72" spans="1:20">
      <c r="A72" s="101">
        <v>61</v>
      </c>
      <c r="B72" s="102" t="s">
        <v>153</v>
      </c>
      <c r="C72" s="64">
        <v>8195</v>
      </c>
      <c r="D72" s="64">
        <v>6939</v>
      </c>
      <c r="E72" s="106">
        <v>7446</v>
      </c>
      <c r="F72" s="79">
        <f t="shared" si="10"/>
        <v>8.6133899693221719E-3</v>
      </c>
      <c r="G72" s="79">
        <f t="shared" si="11"/>
        <v>-9.1397193410616223E-2</v>
      </c>
      <c r="H72" s="43">
        <f t="shared" si="12"/>
        <v>-749</v>
      </c>
      <c r="I72" s="80">
        <f t="shared" si="13"/>
        <v>1.7309514455408934E-2</v>
      </c>
      <c r="J72" s="64">
        <f t="shared" si="14"/>
        <v>507</v>
      </c>
    </row>
    <row r="73" spans="1:20">
      <c r="A73" s="101">
        <v>14</v>
      </c>
      <c r="B73" s="102" t="s">
        <v>106</v>
      </c>
      <c r="C73" s="64">
        <v>4905</v>
      </c>
      <c r="D73" s="64">
        <v>4273</v>
      </c>
      <c r="E73" s="106">
        <v>4441</v>
      </c>
      <c r="F73" s="79">
        <f t="shared" si="10"/>
        <v>5.137263611839883E-3</v>
      </c>
      <c r="G73" s="79">
        <f t="shared" si="11"/>
        <v>-9.459734964322121E-2</v>
      </c>
      <c r="H73" s="43">
        <f t="shared" si="12"/>
        <v>-464</v>
      </c>
      <c r="I73" s="80">
        <f t="shared" si="13"/>
        <v>1.0723117099211943E-2</v>
      </c>
      <c r="J73" s="64">
        <f t="shared" si="14"/>
        <v>168</v>
      </c>
    </row>
    <row r="74" spans="1:20">
      <c r="A74" s="101">
        <v>52</v>
      </c>
      <c r="B74" s="102" t="s">
        <v>144</v>
      </c>
      <c r="C74" s="64">
        <v>15732</v>
      </c>
      <c r="D74" s="64">
        <v>13434</v>
      </c>
      <c r="E74" s="106">
        <v>14109</v>
      </c>
      <c r="F74" s="79">
        <f t="shared" si="10"/>
        <v>1.6321020558308693E-2</v>
      </c>
      <c r="G74" s="79">
        <f t="shared" si="11"/>
        <v>-0.10316552250190694</v>
      </c>
      <c r="H74" s="43">
        <f t="shared" si="12"/>
        <v>-1623</v>
      </c>
      <c r="I74" s="80">
        <f t="shared" si="13"/>
        <v>3.7507799681079708E-2</v>
      </c>
      <c r="J74" s="64">
        <f t="shared" si="14"/>
        <v>675</v>
      </c>
    </row>
    <row r="75" spans="1:20">
      <c r="A75" s="101">
        <v>67</v>
      </c>
      <c r="B75" s="102" t="s">
        <v>159</v>
      </c>
      <c r="C75" s="64">
        <v>2194</v>
      </c>
      <c r="D75" s="64">
        <v>1864</v>
      </c>
      <c r="E75" s="106">
        <v>1966</v>
      </c>
      <c r="F75" s="79">
        <f t="shared" si="10"/>
        <v>2.2742310877904097E-3</v>
      </c>
      <c r="G75" s="79">
        <f t="shared" si="11"/>
        <v>-0.10391978122151321</v>
      </c>
      <c r="H75" s="43">
        <f t="shared" si="12"/>
        <v>-228</v>
      </c>
      <c r="I75" s="80">
        <f t="shared" si="13"/>
        <v>5.2691178849575927E-3</v>
      </c>
      <c r="J75" s="64">
        <f t="shared" si="14"/>
        <v>102</v>
      </c>
    </row>
    <row r="76" spans="1:20">
      <c r="A76" s="101">
        <v>12</v>
      </c>
      <c r="B76" s="102" t="s">
        <v>104</v>
      </c>
      <c r="C76" s="64">
        <v>1241</v>
      </c>
      <c r="D76" s="64">
        <v>1055</v>
      </c>
      <c r="E76" s="106">
        <v>1111</v>
      </c>
      <c r="F76" s="79">
        <f t="shared" si="10"/>
        <v>1.285183488573319E-3</v>
      </c>
      <c r="G76" s="79">
        <f t="shared" si="11"/>
        <v>-0.10475423045930701</v>
      </c>
      <c r="H76" s="43">
        <f t="shared" si="12"/>
        <v>-130</v>
      </c>
      <c r="I76" s="80">
        <f t="shared" si="13"/>
        <v>3.0043216010723116E-3</v>
      </c>
      <c r="J76" s="64">
        <f t="shared" si="14"/>
        <v>56</v>
      </c>
    </row>
    <row r="77" spans="1:20">
      <c r="A77" s="101">
        <v>54</v>
      </c>
      <c r="B77" s="102" t="s">
        <v>146</v>
      </c>
      <c r="C77" s="64">
        <v>13522</v>
      </c>
      <c r="D77" s="64">
        <v>11598</v>
      </c>
      <c r="E77" s="106">
        <v>12054</v>
      </c>
      <c r="F77" s="79">
        <f t="shared" si="10"/>
        <v>1.3943835977734282E-2</v>
      </c>
      <c r="G77" s="79">
        <f t="shared" si="11"/>
        <v>-0.10856382191983434</v>
      </c>
      <c r="H77" s="43">
        <f t="shared" si="12"/>
        <v>-1468</v>
      </c>
      <c r="I77" s="80">
        <f t="shared" si="13"/>
        <v>3.3925723925955026E-2</v>
      </c>
      <c r="J77" s="64">
        <f t="shared" si="14"/>
        <v>456</v>
      </c>
    </row>
    <row r="78" spans="1:20">
      <c r="A78" s="101">
        <v>81</v>
      </c>
      <c r="B78" s="102" t="s">
        <v>173</v>
      </c>
      <c r="C78" s="64">
        <v>5794</v>
      </c>
      <c r="D78" s="64">
        <v>4880</v>
      </c>
      <c r="E78" s="106">
        <v>5126</v>
      </c>
      <c r="F78" s="79">
        <f t="shared" si="10"/>
        <v>5.9296584720313532E-3</v>
      </c>
      <c r="G78" s="79">
        <f t="shared" si="11"/>
        <v>-0.11529168104936141</v>
      </c>
      <c r="H78" s="43">
        <f t="shared" si="12"/>
        <v>-668</v>
      </c>
      <c r="I78" s="80">
        <f t="shared" si="13"/>
        <v>1.5437590996279263E-2</v>
      </c>
      <c r="J78" s="64">
        <f t="shared" si="14"/>
        <v>246</v>
      </c>
    </row>
    <row r="79" spans="1:20">
      <c r="A79" s="101">
        <v>17</v>
      </c>
      <c r="B79" s="102" t="s">
        <v>109</v>
      </c>
      <c r="C79" s="64">
        <v>14535</v>
      </c>
      <c r="D79" s="64">
        <v>12207</v>
      </c>
      <c r="E79" s="106">
        <v>12787</v>
      </c>
      <c r="F79" s="79">
        <f t="shared" si="10"/>
        <v>1.4791756317180046E-2</v>
      </c>
      <c r="G79" s="79">
        <f t="shared" si="11"/>
        <v>-0.12026143790849673</v>
      </c>
      <c r="H79" s="43">
        <f t="shared" si="12"/>
        <v>-1748</v>
      </c>
      <c r="I79" s="80">
        <f t="shared" si="13"/>
        <v>4.0396570451341547E-2</v>
      </c>
      <c r="J79" s="64">
        <f t="shared" si="14"/>
        <v>580</v>
      </c>
    </row>
    <row r="80" spans="1:20">
      <c r="A80" s="101">
        <v>28</v>
      </c>
      <c r="B80" s="102" t="s">
        <v>120</v>
      </c>
      <c r="C80" s="64">
        <v>10965</v>
      </c>
      <c r="D80" s="64">
        <v>9216</v>
      </c>
      <c r="E80" s="106">
        <v>9637</v>
      </c>
      <c r="F80" s="79">
        <f t="shared" si="10"/>
        <v>1.114789674111708E-2</v>
      </c>
      <c r="G80" s="79">
        <f t="shared" si="11"/>
        <v>-0.12111263109895121</v>
      </c>
      <c r="H80" s="43">
        <f t="shared" si="12"/>
        <v>-1328</v>
      </c>
      <c r="I80" s="80">
        <f t="shared" si="13"/>
        <v>3.0690300663261769E-2</v>
      </c>
      <c r="J80" s="64">
        <f t="shared" si="14"/>
        <v>421</v>
      </c>
    </row>
    <row r="81" spans="1:20">
      <c r="A81" s="101">
        <v>19</v>
      </c>
      <c r="B81" s="102" t="s">
        <v>111</v>
      </c>
      <c r="C81" s="64">
        <v>11178</v>
      </c>
      <c r="D81" s="64">
        <v>9122</v>
      </c>
      <c r="E81" s="106">
        <v>9684</v>
      </c>
      <c r="F81" s="79">
        <f t="shared" si="10"/>
        <v>1.1202265439553575E-2</v>
      </c>
      <c r="G81" s="79">
        <f t="shared" si="11"/>
        <v>-0.13365539452495975</v>
      </c>
      <c r="H81" s="43">
        <f t="shared" si="12"/>
        <v>-1494</v>
      </c>
      <c r="I81" s="80">
        <f t="shared" si="13"/>
        <v>3.4526588246169491E-2</v>
      </c>
      <c r="J81" s="64">
        <f t="shared" si="14"/>
        <v>562</v>
      </c>
    </row>
    <row r="82" spans="1:20" ht="15.75" thickBot="1">
      <c r="A82" s="101">
        <v>53</v>
      </c>
      <c r="B82" s="102" t="s">
        <v>145</v>
      </c>
      <c r="C82" s="64">
        <v>11812</v>
      </c>
      <c r="D82" s="64">
        <v>9735</v>
      </c>
      <c r="E82" s="106">
        <v>10196</v>
      </c>
      <c r="F82" s="79">
        <f t="shared" si="10"/>
        <v>1.1794537218266031E-2</v>
      </c>
      <c r="G82" s="79">
        <f t="shared" si="11"/>
        <v>-0.13681002370470707</v>
      </c>
      <c r="H82" s="43">
        <f t="shared" si="12"/>
        <v>-1616</v>
      </c>
      <c r="I82" s="80">
        <f t="shared" si="13"/>
        <v>3.7346028517945044E-2</v>
      </c>
      <c r="J82" s="64">
        <f t="shared" si="14"/>
        <v>461</v>
      </c>
    </row>
    <row r="83" spans="1:20" s="8" customFormat="1" ht="15.75" thickBot="1">
      <c r="A83" s="137" t="s">
        <v>174</v>
      </c>
      <c r="B83" s="138"/>
      <c r="C83" s="88">
        <v>929946</v>
      </c>
      <c r="D83" s="88">
        <v>850325</v>
      </c>
      <c r="E83" s="107">
        <v>886675</v>
      </c>
      <c r="F83" s="90">
        <f>SUM(F2:F82)</f>
        <v>1.0256886316208347</v>
      </c>
      <c r="G83" s="90">
        <f t="shared" ref="G83" si="15">(E83-C83)/C83</f>
        <v>-4.6530658769433922E-2</v>
      </c>
      <c r="H83" s="89">
        <f>SUM(H2:H82)</f>
        <v>-43271</v>
      </c>
      <c r="I83" s="91">
        <f t="shared" ref="I83" si="16">H83/$H$83</f>
        <v>1</v>
      </c>
      <c r="J83" s="88">
        <f>SUM(J2:J82)</f>
        <v>36350</v>
      </c>
      <c r="L83" s="26"/>
      <c r="M83" s="26"/>
      <c r="N83" s="26"/>
      <c r="S83" s="4"/>
      <c r="T83" s="4"/>
    </row>
    <row r="84" spans="1:20">
      <c r="C84" s="5"/>
      <c r="D84" s="5"/>
      <c r="E84" s="5"/>
      <c r="I84" s="12"/>
    </row>
  </sheetData>
  <sortState ref="A2:J82">
    <sortCondition descending="1" ref="G2:G82"/>
  </sortState>
  <mergeCells count="1">
    <mergeCell ref="A83:B8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U84"/>
  <sheetViews>
    <sheetView workbookViewId="0">
      <pane ySplit="1" topLeftCell="A2" activePane="bottomLeft" state="frozen"/>
      <selection activeCell="W1" sqref="W1"/>
      <selection pane="bottomLeft" activeCell="B2" sqref="B2:B16"/>
    </sheetView>
  </sheetViews>
  <sheetFormatPr defaultColWidth="9.140625" defaultRowHeight="15"/>
  <cols>
    <col min="1" max="1" width="11.85546875" style="4" customWidth="1"/>
    <col min="2" max="2" width="16.42578125" style="4" bestFit="1" customWidth="1"/>
    <col min="3" max="3" width="12" style="4" customWidth="1"/>
    <col min="4" max="4" width="12" style="4" bestFit="1" customWidth="1"/>
    <col min="5" max="5" width="12" style="4" customWidth="1"/>
    <col min="6" max="6" width="18.140625" style="4" customWidth="1"/>
    <col min="7" max="7" width="30.42578125" style="4" customWidth="1"/>
    <col min="8" max="8" width="27.42578125" style="4" customWidth="1"/>
    <col min="9" max="9" width="22.28515625" style="4" customWidth="1"/>
    <col min="10" max="10" width="27.5703125" style="4" customWidth="1"/>
    <col min="11" max="11" width="9.140625" style="4"/>
    <col min="12" max="13" width="9.140625" style="6"/>
    <col min="14" max="18" width="9.140625" style="4"/>
    <col min="19" max="19" width="10.28515625" style="4" bestFit="1" customWidth="1"/>
    <col min="20" max="16384" width="9.140625" style="4"/>
  </cols>
  <sheetData>
    <row r="1" spans="1:21" ht="30.75" thickBot="1">
      <c r="A1" s="83" t="s">
        <v>92</v>
      </c>
      <c r="B1" s="100" t="s">
        <v>175</v>
      </c>
      <c r="C1" s="83">
        <v>41671</v>
      </c>
      <c r="D1" s="83">
        <v>42005</v>
      </c>
      <c r="E1" s="83">
        <v>42036</v>
      </c>
      <c r="F1" s="84" t="s">
        <v>286</v>
      </c>
      <c r="G1" s="84" t="s">
        <v>279</v>
      </c>
      <c r="H1" s="84" t="s">
        <v>282</v>
      </c>
      <c r="I1" s="84" t="s">
        <v>288</v>
      </c>
      <c r="J1" s="84" t="s">
        <v>281</v>
      </c>
    </row>
    <row r="2" spans="1:21">
      <c r="A2" s="101">
        <v>30</v>
      </c>
      <c r="B2" s="102" t="s">
        <v>122</v>
      </c>
      <c r="C2" s="108">
        <v>17985</v>
      </c>
      <c r="D2" s="108">
        <v>20886</v>
      </c>
      <c r="E2" s="108">
        <v>20852</v>
      </c>
      <c r="F2" s="79">
        <f t="shared" ref="F2:F33" si="0">E2/$E$83</f>
        <v>7.1182176463660462E-3</v>
      </c>
      <c r="G2" s="79">
        <f t="shared" ref="G2:G33" si="1">(E2-C2)/C2</f>
        <v>0.15941061996107866</v>
      </c>
      <c r="H2" s="43">
        <f t="shared" ref="H2:H33" si="2">E2-C2</f>
        <v>2867</v>
      </c>
      <c r="I2" s="80">
        <f t="shared" ref="I2:I33" si="3">H2/$H$83</f>
        <v>3.0932395399520963E-2</v>
      </c>
      <c r="J2" s="109">
        <f t="shared" ref="J2:J33" si="4">E2-D2</f>
        <v>-34</v>
      </c>
      <c r="L2" s="40"/>
      <c r="M2" s="37"/>
      <c r="N2" s="6"/>
      <c r="O2" s="2"/>
      <c r="P2" s="7"/>
      <c r="S2" s="2"/>
      <c r="T2" s="6"/>
      <c r="U2" s="7"/>
    </row>
    <row r="3" spans="1:21">
      <c r="A3" s="101">
        <v>47</v>
      </c>
      <c r="B3" s="102" t="s">
        <v>139</v>
      </c>
      <c r="C3" s="108">
        <v>23846</v>
      </c>
      <c r="D3" s="108">
        <v>25978</v>
      </c>
      <c r="E3" s="108">
        <v>26756</v>
      </c>
      <c r="F3" s="79">
        <f t="shared" si="0"/>
        <v>9.133657747274598E-3</v>
      </c>
      <c r="G3" s="79">
        <f t="shared" si="1"/>
        <v>0.12203304537448628</v>
      </c>
      <c r="H3" s="43">
        <f t="shared" si="2"/>
        <v>2910</v>
      </c>
      <c r="I3" s="80">
        <f t="shared" si="3"/>
        <v>3.1396327384934079E-2</v>
      </c>
      <c r="J3" s="109">
        <f t="shared" si="4"/>
        <v>778</v>
      </c>
      <c r="L3" s="40"/>
      <c r="M3" s="37"/>
      <c r="N3" s="6"/>
      <c r="O3" s="2"/>
      <c r="P3" s="7"/>
      <c r="S3" s="2"/>
      <c r="T3" s="6"/>
      <c r="U3" s="7"/>
    </row>
    <row r="4" spans="1:21">
      <c r="A4" s="101">
        <v>4</v>
      </c>
      <c r="B4" s="102" t="s">
        <v>96</v>
      </c>
      <c r="C4" s="108">
        <v>16838</v>
      </c>
      <c r="D4" s="108">
        <v>18676</v>
      </c>
      <c r="E4" s="108">
        <v>18805</v>
      </c>
      <c r="F4" s="79">
        <f t="shared" si="0"/>
        <v>6.41943616151513E-3</v>
      </c>
      <c r="G4" s="79">
        <f t="shared" si="1"/>
        <v>0.11681909965554103</v>
      </c>
      <c r="H4" s="43">
        <f t="shared" si="2"/>
        <v>1967</v>
      </c>
      <c r="I4" s="80">
        <f t="shared" si="3"/>
        <v>2.1222191053665063E-2</v>
      </c>
      <c r="J4" s="109">
        <f t="shared" si="4"/>
        <v>129</v>
      </c>
      <c r="L4" s="40"/>
      <c r="M4" s="37"/>
      <c r="N4" s="6"/>
      <c r="O4" s="2"/>
      <c r="P4" s="7"/>
      <c r="S4" s="2"/>
      <c r="T4" s="2"/>
      <c r="U4" s="7"/>
    </row>
    <row r="5" spans="1:21" ht="14.25" customHeight="1">
      <c r="A5" s="101">
        <v>63</v>
      </c>
      <c r="B5" s="102" t="s">
        <v>155</v>
      </c>
      <c r="C5" s="108">
        <v>41946</v>
      </c>
      <c r="D5" s="108">
        <v>45845</v>
      </c>
      <c r="E5" s="108">
        <v>46655</v>
      </c>
      <c r="F5" s="79">
        <f t="shared" si="0"/>
        <v>1.592655113615998E-2</v>
      </c>
      <c r="G5" s="79">
        <f t="shared" si="1"/>
        <v>0.11226338625852286</v>
      </c>
      <c r="H5" s="43">
        <f t="shared" si="2"/>
        <v>4709</v>
      </c>
      <c r="I5" s="80">
        <f t="shared" si="3"/>
        <v>5.080594696070604E-2</v>
      </c>
      <c r="J5" s="109">
        <f t="shared" si="4"/>
        <v>810</v>
      </c>
      <c r="L5" s="40"/>
      <c r="M5" s="37"/>
      <c r="N5" s="6"/>
      <c r="O5" s="2"/>
      <c r="P5" s="7"/>
      <c r="S5" s="2"/>
      <c r="T5" s="2"/>
      <c r="U5" s="7"/>
    </row>
    <row r="6" spans="1:21">
      <c r="A6" s="101">
        <v>73</v>
      </c>
      <c r="B6" s="102" t="s">
        <v>165</v>
      </c>
      <c r="C6" s="108">
        <v>21161</v>
      </c>
      <c r="D6" s="108">
        <v>22409</v>
      </c>
      <c r="E6" s="108">
        <v>23022</v>
      </c>
      <c r="F6" s="79">
        <f t="shared" si="0"/>
        <v>7.8589874666525564E-3</v>
      </c>
      <c r="G6" s="79">
        <f t="shared" si="1"/>
        <v>8.7944804120788242E-2</v>
      </c>
      <c r="H6" s="43">
        <f t="shared" si="2"/>
        <v>1861</v>
      </c>
      <c r="I6" s="80">
        <f t="shared" si="3"/>
        <v>2.0078544764042035E-2</v>
      </c>
      <c r="J6" s="109">
        <f t="shared" si="4"/>
        <v>613</v>
      </c>
      <c r="L6" s="40"/>
      <c r="M6" s="37"/>
      <c r="N6" s="6"/>
      <c r="O6" s="2"/>
      <c r="P6" s="7"/>
      <c r="S6" s="2"/>
      <c r="T6" s="6"/>
      <c r="U6" s="7"/>
    </row>
    <row r="7" spans="1:21">
      <c r="A7" s="101">
        <v>12</v>
      </c>
      <c r="B7" s="102" t="s">
        <v>104</v>
      </c>
      <c r="C7" s="108">
        <v>13069</v>
      </c>
      <c r="D7" s="108">
        <v>14218</v>
      </c>
      <c r="E7" s="108">
        <v>14170</v>
      </c>
      <c r="F7" s="79">
        <f t="shared" si="0"/>
        <v>4.8371927896128366E-3</v>
      </c>
      <c r="G7" s="79">
        <f t="shared" si="1"/>
        <v>8.4245160303007119E-2</v>
      </c>
      <c r="H7" s="43">
        <f t="shared" si="2"/>
        <v>1101</v>
      </c>
      <c r="I7" s="80">
        <f t="shared" si="3"/>
        <v>1.1878816649763719E-2</v>
      </c>
      <c r="J7" s="109">
        <f t="shared" si="4"/>
        <v>-48</v>
      </c>
      <c r="L7" s="40"/>
      <c r="M7" s="37"/>
      <c r="N7" s="6"/>
      <c r="O7" s="2"/>
      <c r="P7" s="7"/>
      <c r="S7" s="2"/>
      <c r="T7" s="2"/>
      <c r="U7" s="7"/>
    </row>
    <row r="8" spans="1:21">
      <c r="A8" s="101">
        <v>72</v>
      </c>
      <c r="B8" s="102" t="s">
        <v>164</v>
      </c>
      <c r="C8" s="108">
        <v>18141</v>
      </c>
      <c r="D8" s="108">
        <v>19187</v>
      </c>
      <c r="E8" s="108">
        <v>19564</v>
      </c>
      <c r="F8" s="79">
        <f t="shared" si="0"/>
        <v>6.6785349143250201E-3</v>
      </c>
      <c r="G8" s="79">
        <f t="shared" si="1"/>
        <v>7.8441100270106395E-2</v>
      </c>
      <c r="H8" s="43">
        <f t="shared" si="2"/>
        <v>1423</v>
      </c>
      <c r="I8" s="80">
        <f t="shared" si="3"/>
        <v>1.5352911982392163E-2</v>
      </c>
      <c r="J8" s="109">
        <f t="shared" si="4"/>
        <v>377</v>
      </c>
      <c r="L8" s="40"/>
      <c r="M8" s="37"/>
      <c r="N8" s="6"/>
      <c r="O8" s="2"/>
      <c r="P8" s="7"/>
      <c r="S8" s="2"/>
      <c r="T8" s="6"/>
      <c r="U8" s="7"/>
    </row>
    <row r="9" spans="1:21">
      <c r="A9" s="101">
        <v>65</v>
      </c>
      <c r="B9" s="102" t="s">
        <v>157</v>
      </c>
      <c r="C9" s="108">
        <v>35537</v>
      </c>
      <c r="D9" s="108">
        <v>37857</v>
      </c>
      <c r="E9" s="108">
        <v>38215</v>
      </c>
      <c r="F9" s="79">
        <f t="shared" si="0"/>
        <v>1.3045400314400463E-2</v>
      </c>
      <c r="G9" s="79">
        <f t="shared" si="1"/>
        <v>7.5358077496693585E-2</v>
      </c>
      <c r="H9" s="43">
        <f t="shared" si="2"/>
        <v>2678</v>
      </c>
      <c r="I9" s="80">
        <f t="shared" si="3"/>
        <v>2.8893252486891223E-2</v>
      </c>
      <c r="J9" s="109">
        <f t="shared" si="4"/>
        <v>358</v>
      </c>
      <c r="L9" s="40"/>
      <c r="M9" s="37"/>
      <c r="N9" s="6"/>
      <c r="O9" s="2"/>
      <c r="P9" s="7"/>
      <c r="S9" s="2"/>
      <c r="T9" s="2"/>
      <c r="U9" s="7"/>
    </row>
    <row r="10" spans="1:21">
      <c r="A10" s="101">
        <v>62</v>
      </c>
      <c r="B10" s="102" t="s">
        <v>154</v>
      </c>
      <c r="C10" s="108">
        <v>9511</v>
      </c>
      <c r="D10" s="108">
        <v>10173</v>
      </c>
      <c r="E10" s="108">
        <v>10125</v>
      </c>
      <c r="F10" s="79">
        <f t="shared" si="0"/>
        <v>3.4563568803690878E-3</v>
      </c>
      <c r="G10" s="79">
        <f t="shared" si="1"/>
        <v>6.455682893491746E-2</v>
      </c>
      <c r="H10" s="43">
        <f t="shared" si="2"/>
        <v>614</v>
      </c>
      <c r="I10" s="80">
        <f t="shared" si="3"/>
        <v>6.6245171870616924E-3</v>
      </c>
      <c r="J10" s="109">
        <f t="shared" si="4"/>
        <v>-48</v>
      </c>
      <c r="L10" s="40"/>
      <c r="M10" s="37"/>
      <c r="N10" s="6"/>
      <c r="O10" s="2"/>
      <c r="P10" s="7"/>
      <c r="S10" s="2"/>
      <c r="T10" s="2"/>
      <c r="U10" s="7"/>
    </row>
    <row r="11" spans="1:21">
      <c r="A11" s="101">
        <v>24</v>
      </c>
      <c r="B11" s="102" t="s">
        <v>116</v>
      </c>
      <c r="C11" s="108">
        <v>13380</v>
      </c>
      <c r="D11" s="108">
        <v>14404</v>
      </c>
      <c r="E11" s="108">
        <v>14232</v>
      </c>
      <c r="F11" s="79">
        <f t="shared" si="0"/>
        <v>4.8583576416210226E-3</v>
      </c>
      <c r="G11" s="79">
        <f t="shared" si="1"/>
        <v>6.3677130044843044E-2</v>
      </c>
      <c r="H11" s="43">
        <f t="shared" si="2"/>
        <v>852</v>
      </c>
      <c r="I11" s="80">
        <f t="shared" si="3"/>
        <v>9.192326780743585E-3</v>
      </c>
      <c r="J11" s="109">
        <f t="shared" si="4"/>
        <v>-172</v>
      </c>
      <c r="L11" s="40"/>
      <c r="M11" s="37"/>
      <c r="N11" s="6"/>
      <c r="O11" s="2"/>
      <c r="P11" s="7"/>
      <c r="S11" s="2"/>
      <c r="T11" s="2"/>
      <c r="U11" s="7"/>
    </row>
    <row r="12" spans="1:21" ht="15.75" customHeight="1">
      <c r="A12" s="101">
        <v>49</v>
      </c>
      <c r="B12" s="102" t="s">
        <v>141</v>
      </c>
      <c r="C12" s="108">
        <v>14013</v>
      </c>
      <c r="D12" s="108">
        <v>14730</v>
      </c>
      <c r="E12" s="108">
        <v>14841</v>
      </c>
      <c r="F12" s="79">
        <f t="shared" si="0"/>
        <v>5.0662511073143335E-3</v>
      </c>
      <c r="G12" s="79">
        <f t="shared" si="1"/>
        <v>5.9087989723827873E-2</v>
      </c>
      <c r="H12" s="43">
        <f t="shared" si="2"/>
        <v>828</v>
      </c>
      <c r="I12" s="80">
        <f t="shared" si="3"/>
        <v>8.9333879981874278E-3</v>
      </c>
      <c r="J12" s="109">
        <f t="shared" si="4"/>
        <v>111</v>
      </c>
      <c r="L12" s="40"/>
      <c r="M12" s="37"/>
      <c r="N12" s="6"/>
      <c r="O12" s="2"/>
      <c r="P12" s="7"/>
      <c r="S12" s="2"/>
      <c r="T12" s="6"/>
      <c r="U12" s="7"/>
    </row>
    <row r="13" spans="1:21">
      <c r="A13" s="101">
        <v>21</v>
      </c>
      <c r="B13" s="102" t="s">
        <v>113</v>
      </c>
      <c r="C13" s="108">
        <v>58135</v>
      </c>
      <c r="D13" s="108">
        <v>61608</v>
      </c>
      <c r="E13" s="108">
        <v>61554</v>
      </c>
      <c r="F13" s="79">
        <f t="shared" si="0"/>
        <v>2.101260162115939E-2</v>
      </c>
      <c r="G13" s="79">
        <f t="shared" si="1"/>
        <v>5.8811387288208478E-2</v>
      </c>
      <c r="H13" s="43">
        <f t="shared" si="2"/>
        <v>3419</v>
      </c>
      <c r="I13" s="80">
        <f t="shared" si="3"/>
        <v>3.6887987398312581E-2</v>
      </c>
      <c r="J13" s="109">
        <f t="shared" si="4"/>
        <v>-54</v>
      </c>
      <c r="L13" s="40"/>
      <c r="M13" s="37"/>
      <c r="N13" s="6"/>
      <c r="O13" s="2"/>
      <c r="P13" s="7"/>
      <c r="S13" s="2"/>
      <c r="T13" s="2"/>
      <c r="U13" s="7"/>
    </row>
    <row r="14" spans="1:21">
      <c r="A14" s="101">
        <v>77</v>
      </c>
      <c r="B14" s="102" t="s">
        <v>169</v>
      </c>
      <c r="C14" s="108">
        <v>9853</v>
      </c>
      <c r="D14" s="108">
        <v>10404</v>
      </c>
      <c r="E14" s="108">
        <v>10418</v>
      </c>
      <c r="F14" s="79">
        <f t="shared" si="0"/>
        <v>3.5563778745368057E-3</v>
      </c>
      <c r="G14" s="79">
        <f t="shared" si="1"/>
        <v>5.7342941236171723E-2</v>
      </c>
      <c r="H14" s="43">
        <f t="shared" si="2"/>
        <v>565</v>
      </c>
      <c r="I14" s="80">
        <f t="shared" si="3"/>
        <v>6.095850506009538E-3</v>
      </c>
      <c r="J14" s="109">
        <f t="shared" si="4"/>
        <v>14</v>
      </c>
      <c r="L14" s="40"/>
      <c r="M14" s="37"/>
      <c r="N14" s="6"/>
      <c r="O14" s="2"/>
      <c r="P14" s="7"/>
      <c r="S14" s="2"/>
      <c r="T14" s="2"/>
      <c r="U14" s="7"/>
    </row>
    <row r="15" spans="1:21">
      <c r="A15" s="101">
        <v>56</v>
      </c>
      <c r="B15" s="102" t="s">
        <v>148</v>
      </c>
      <c r="C15" s="108">
        <v>14737</v>
      </c>
      <c r="D15" s="108">
        <v>15399</v>
      </c>
      <c r="E15" s="108">
        <v>15538</v>
      </c>
      <c r="F15" s="79">
        <f t="shared" si="0"/>
        <v>5.3041850081160377E-3</v>
      </c>
      <c r="G15" s="79">
        <f t="shared" si="1"/>
        <v>5.4352989075117049E-2</v>
      </c>
      <c r="H15" s="43">
        <f t="shared" si="2"/>
        <v>801</v>
      </c>
      <c r="I15" s="80">
        <f t="shared" si="3"/>
        <v>8.6420818678117507E-3</v>
      </c>
      <c r="J15" s="109">
        <f t="shared" si="4"/>
        <v>139</v>
      </c>
      <c r="L15" s="40"/>
      <c r="M15" s="37"/>
      <c r="N15" s="6"/>
      <c r="O15" s="2"/>
      <c r="P15" s="7"/>
      <c r="S15" s="2"/>
      <c r="T15" s="6"/>
      <c r="U15" s="7"/>
    </row>
    <row r="16" spans="1:21">
      <c r="A16" s="101">
        <v>31</v>
      </c>
      <c r="B16" s="102" t="s">
        <v>123</v>
      </c>
      <c r="C16" s="108">
        <v>44510</v>
      </c>
      <c r="D16" s="108">
        <v>46675</v>
      </c>
      <c r="E16" s="108">
        <v>46909</v>
      </c>
      <c r="F16" s="79">
        <f t="shared" si="0"/>
        <v>1.6013258755677388E-2</v>
      </c>
      <c r="G16" s="79">
        <f t="shared" si="1"/>
        <v>5.3898000449337229E-2</v>
      </c>
      <c r="H16" s="43">
        <f t="shared" si="2"/>
        <v>2399</v>
      </c>
      <c r="I16" s="80">
        <f t="shared" si="3"/>
        <v>2.5883089139675894E-2</v>
      </c>
      <c r="J16" s="109">
        <f t="shared" si="4"/>
        <v>234</v>
      </c>
      <c r="L16" s="40"/>
      <c r="M16" s="37"/>
      <c r="N16" s="6"/>
      <c r="O16" s="2"/>
      <c r="P16" s="7"/>
      <c r="S16" s="2"/>
      <c r="T16" s="2"/>
      <c r="U16" s="7"/>
    </row>
    <row r="17" spans="1:12">
      <c r="A17" s="101">
        <v>42</v>
      </c>
      <c r="B17" s="102" t="s">
        <v>134</v>
      </c>
      <c r="C17" s="108">
        <v>71471</v>
      </c>
      <c r="D17" s="108">
        <v>75078</v>
      </c>
      <c r="E17" s="108">
        <v>74975</v>
      </c>
      <c r="F17" s="79">
        <f t="shared" si="0"/>
        <v>2.559410934377011E-2</v>
      </c>
      <c r="G17" s="79">
        <f t="shared" si="1"/>
        <v>4.9026878034447538E-2</v>
      </c>
      <c r="H17" s="43">
        <f t="shared" si="2"/>
        <v>3504</v>
      </c>
      <c r="I17" s="80">
        <f t="shared" si="3"/>
        <v>3.7805062253198976E-2</v>
      </c>
      <c r="J17" s="109">
        <f t="shared" si="4"/>
        <v>-103</v>
      </c>
    </row>
    <row r="18" spans="1:12">
      <c r="A18" s="101">
        <v>80</v>
      </c>
      <c r="B18" s="102" t="s">
        <v>172</v>
      </c>
      <c r="C18" s="108">
        <v>17063</v>
      </c>
      <c r="D18" s="108">
        <v>17872</v>
      </c>
      <c r="E18" s="108">
        <v>17891</v>
      </c>
      <c r="F18" s="79">
        <f t="shared" si="0"/>
        <v>6.1074252786847754E-3</v>
      </c>
      <c r="G18" s="79">
        <f t="shared" si="1"/>
        <v>4.8526050518666118E-2</v>
      </c>
      <c r="H18" s="43">
        <f t="shared" si="2"/>
        <v>828</v>
      </c>
      <c r="I18" s="80">
        <f t="shared" si="3"/>
        <v>8.9333879981874278E-3</v>
      </c>
      <c r="J18" s="109">
        <f t="shared" si="4"/>
        <v>19</v>
      </c>
      <c r="L18" s="2"/>
    </row>
    <row r="19" spans="1:12">
      <c r="A19" s="101">
        <v>46</v>
      </c>
      <c r="B19" s="102" t="s">
        <v>138</v>
      </c>
      <c r="C19" s="108">
        <v>34090</v>
      </c>
      <c r="D19" s="108">
        <v>35643</v>
      </c>
      <c r="E19" s="108">
        <v>35684</v>
      </c>
      <c r="F19" s="79">
        <f t="shared" si="0"/>
        <v>1.2181396436453384E-2</v>
      </c>
      <c r="G19" s="79">
        <f t="shared" si="1"/>
        <v>4.67585802288061E-2</v>
      </c>
      <c r="H19" s="43">
        <f t="shared" si="2"/>
        <v>1594</v>
      </c>
      <c r="I19" s="80">
        <f t="shared" si="3"/>
        <v>1.7197850808104785E-2</v>
      </c>
      <c r="J19" s="109">
        <f t="shared" si="4"/>
        <v>41</v>
      </c>
      <c r="K19" s="2"/>
      <c r="L19" s="2"/>
    </row>
    <row r="20" spans="1:12">
      <c r="A20" s="101">
        <v>7</v>
      </c>
      <c r="B20" s="102" t="s">
        <v>99</v>
      </c>
      <c r="C20" s="108">
        <v>64857</v>
      </c>
      <c r="D20" s="108">
        <v>67540</v>
      </c>
      <c r="E20" s="108">
        <v>67806</v>
      </c>
      <c r="F20" s="79">
        <f t="shared" si="0"/>
        <v>2.3146837988178407E-2</v>
      </c>
      <c r="G20" s="79">
        <f t="shared" si="1"/>
        <v>4.5469263148156712E-2</v>
      </c>
      <c r="H20" s="43">
        <f t="shared" si="2"/>
        <v>2949</v>
      </c>
      <c r="I20" s="80">
        <f t="shared" si="3"/>
        <v>3.1817102906587832E-2</v>
      </c>
      <c r="J20" s="109">
        <f t="shared" si="4"/>
        <v>266</v>
      </c>
      <c r="K20" s="2"/>
      <c r="L20" s="2"/>
    </row>
    <row r="21" spans="1:12">
      <c r="A21" s="101">
        <v>2</v>
      </c>
      <c r="B21" s="102" t="s">
        <v>94</v>
      </c>
      <c r="C21" s="108">
        <v>20684</v>
      </c>
      <c r="D21" s="108">
        <v>21563</v>
      </c>
      <c r="E21" s="108">
        <v>21618</v>
      </c>
      <c r="F21" s="79">
        <f t="shared" si="0"/>
        <v>7.3797059792413766E-3</v>
      </c>
      <c r="G21" s="79">
        <f t="shared" si="1"/>
        <v>4.5155675884741828E-2</v>
      </c>
      <c r="H21" s="43">
        <f t="shared" si="2"/>
        <v>934</v>
      </c>
      <c r="I21" s="80">
        <f t="shared" si="3"/>
        <v>1.0077034287810456E-2</v>
      </c>
      <c r="J21" s="109">
        <f t="shared" si="4"/>
        <v>55</v>
      </c>
      <c r="K21" s="2"/>
      <c r="L21" s="2"/>
    </row>
    <row r="22" spans="1:12">
      <c r="A22" s="101">
        <v>9</v>
      </c>
      <c r="B22" s="102" t="s">
        <v>101</v>
      </c>
      <c r="C22" s="108">
        <v>35698</v>
      </c>
      <c r="D22" s="108">
        <v>37109</v>
      </c>
      <c r="E22" s="108">
        <v>37206</v>
      </c>
      <c r="F22" s="79">
        <f t="shared" si="0"/>
        <v>1.2700959416396275E-2</v>
      </c>
      <c r="G22" s="79">
        <f t="shared" si="1"/>
        <v>4.2243262927895119E-2</v>
      </c>
      <c r="H22" s="43">
        <f t="shared" si="2"/>
        <v>1508</v>
      </c>
      <c r="I22" s="80">
        <f t="shared" si="3"/>
        <v>1.6269986837278552E-2</v>
      </c>
      <c r="J22" s="109">
        <f t="shared" si="4"/>
        <v>97</v>
      </c>
      <c r="K22" s="2"/>
      <c r="L22" s="2"/>
    </row>
    <row r="23" spans="1:12">
      <c r="A23" s="101">
        <v>27</v>
      </c>
      <c r="B23" s="102" t="s">
        <v>119</v>
      </c>
      <c r="C23" s="108">
        <v>47211</v>
      </c>
      <c r="D23" s="108">
        <v>49185</v>
      </c>
      <c r="E23" s="108">
        <v>49103</v>
      </c>
      <c r="F23" s="79">
        <f t="shared" si="0"/>
        <v>1.6762221421902548E-2</v>
      </c>
      <c r="G23" s="79">
        <f t="shared" si="1"/>
        <v>4.0075406155345154E-2</v>
      </c>
      <c r="H23" s="43">
        <f t="shared" si="2"/>
        <v>1892</v>
      </c>
      <c r="I23" s="80">
        <f t="shared" si="3"/>
        <v>2.0413007358177072E-2</v>
      </c>
      <c r="J23" s="109">
        <f t="shared" si="4"/>
        <v>-82</v>
      </c>
      <c r="K23" s="2"/>
      <c r="L23" s="2"/>
    </row>
    <row r="24" spans="1:12">
      <c r="A24" s="101">
        <v>43</v>
      </c>
      <c r="B24" s="102" t="s">
        <v>135</v>
      </c>
      <c r="C24" s="108">
        <v>21247</v>
      </c>
      <c r="D24" s="108">
        <v>22134</v>
      </c>
      <c r="E24" s="108">
        <v>22064</v>
      </c>
      <c r="F24" s="79">
        <f t="shared" si="0"/>
        <v>7.5319563662680049E-3</v>
      </c>
      <c r="G24" s="79">
        <f t="shared" si="1"/>
        <v>3.8452487409987295E-2</v>
      </c>
      <c r="H24" s="43">
        <f t="shared" si="2"/>
        <v>817</v>
      </c>
      <c r="I24" s="80">
        <f t="shared" si="3"/>
        <v>8.81470772284919E-3</v>
      </c>
      <c r="J24" s="109">
        <f t="shared" si="4"/>
        <v>-70</v>
      </c>
      <c r="K24" s="2"/>
      <c r="L24" s="2"/>
    </row>
    <row r="25" spans="1:12">
      <c r="A25" s="101">
        <v>35</v>
      </c>
      <c r="B25" s="102" t="s">
        <v>127</v>
      </c>
      <c r="C25" s="108">
        <v>149649</v>
      </c>
      <c r="D25" s="108">
        <v>155268</v>
      </c>
      <c r="E25" s="108">
        <v>155171</v>
      </c>
      <c r="F25" s="79">
        <f t="shared" si="0"/>
        <v>5.297050404777795E-2</v>
      </c>
      <c r="G25" s="79">
        <f t="shared" si="1"/>
        <v>3.6899678581213374E-2</v>
      </c>
      <c r="H25" s="43">
        <f t="shared" si="2"/>
        <v>5522</v>
      </c>
      <c r="I25" s="80">
        <f t="shared" si="3"/>
        <v>5.9577498219795869E-2</v>
      </c>
      <c r="J25" s="109">
        <f t="shared" si="4"/>
        <v>-97</v>
      </c>
      <c r="K25" s="2"/>
      <c r="L25" s="2"/>
    </row>
    <row r="26" spans="1:12">
      <c r="A26" s="101">
        <v>33</v>
      </c>
      <c r="B26" s="102" t="s">
        <v>125</v>
      </c>
      <c r="C26" s="108">
        <v>57765</v>
      </c>
      <c r="D26" s="108">
        <v>59798</v>
      </c>
      <c r="E26" s="108">
        <v>59846</v>
      </c>
      <c r="F26" s="79">
        <f t="shared" si="0"/>
        <v>2.0429544085191945E-2</v>
      </c>
      <c r="G26" s="79">
        <f t="shared" si="1"/>
        <v>3.6025274820392972E-2</v>
      </c>
      <c r="H26" s="43">
        <f t="shared" si="2"/>
        <v>2081</v>
      </c>
      <c r="I26" s="80">
        <f t="shared" si="3"/>
        <v>2.2452150270806812E-2</v>
      </c>
      <c r="J26" s="109">
        <f t="shared" si="4"/>
        <v>48</v>
      </c>
      <c r="K26" s="2"/>
      <c r="L26" s="2"/>
    </row>
    <row r="27" spans="1:12">
      <c r="A27" s="101">
        <v>44</v>
      </c>
      <c r="B27" s="102" t="s">
        <v>136</v>
      </c>
      <c r="C27" s="108">
        <v>37342</v>
      </c>
      <c r="D27" s="108">
        <v>38720</v>
      </c>
      <c r="E27" s="108">
        <v>38665</v>
      </c>
      <c r="F27" s="79">
        <f t="shared" si="0"/>
        <v>1.31990161757502E-2</v>
      </c>
      <c r="G27" s="79">
        <f t="shared" si="1"/>
        <v>3.5429275346794492E-2</v>
      </c>
      <c r="H27" s="43">
        <f t="shared" si="2"/>
        <v>1323</v>
      </c>
      <c r="I27" s="80">
        <f t="shared" si="3"/>
        <v>1.4274000388408174E-2</v>
      </c>
      <c r="J27" s="109">
        <f t="shared" si="4"/>
        <v>-55</v>
      </c>
      <c r="K27" s="2"/>
      <c r="L27" s="2"/>
    </row>
    <row r="28" spans="1:12">
      <c r="A28" s="101">
        <v>13</v>
      </c>
      <c r="B28" s="102" t="s">
        <v>105</v>
      </c>
      <c r="C28" s="108">
        <v>14246</v>
      </c>
      <c r="D28" s="108">
        <v>14676</v>
      </c>
      <c r="E28" s="108">
        <v>14744</v>
      </c>
      <c r="F28" s="79">
        <f t="shared" si="0"/>
        <v>5.0331383549789459E-3</v>
      </c>
      <c r="G28" s="79">
        <f t="shared" si="1"/>
        <v>3.4957180963077358E-2</v>
      </c>
      <c r="H28" s="43">
        <f t="shared" si="2"/>
        <v>498</v>
      </c>
      <c r="I28" s="80">
        <f t="shared" si="3"/>
        <v>5.3729797380402651E-3</v>
      </c>
      <c r="J28" s="109">
        <f t="shared" si="4"/>
        <v>68</v>
      </c>
      <c r="K28" s="2"/>
      <c r="L28" s="2"/>
    </row>
    <row r="29" spans="1:12">
      <c r="A29" s="101">
        <v>26</v>
      </c>
      <c r="B29" s="102" t="s">
        <v>118</v>
      </c>
      <c r="C29" s="108">
        <v>38464</v>
      </c>
      <c r="D29" s="108">
        <v>39781</v>
      </c>
      <c r="E29" s="108">
        <v>39778</v>
      </c>
      <c r="F29" s="79">
        <f t="shared" si="0"/>
        <v>1.3578959406155217E-2</v>
      </c>
      <c r="G29" s="79">
        <f t="shared" si="1"/>
        <v>3.4161813643926786E-2</v>
      </c>
      <c r="H29" s="43">
        <f t="shared" si="2"/>
        <v>1314</v>
      </c>
      <c r="I29" s="80">
        <f t="shared" si="3"/>
        <v>1.4176898344949614E-2</v>
      </c>
      <c r="J29" s="109">
        <f t="shared" si="4"/>
        <v>-3</v>
      </c>
      <c r="K29" s="2"/>
      <c r="L29" s="2"/>
    </row>
    <row r="30" spans="1:12">
      <c r="A30" s="101">
        <v>59</v>
      </c>
      <c r="B30" s="102" t="s">
        <v>151</v>
      </c>
      <c r="C30" s="108">
        <v>25697</v>
      </c>
      <c r="D30" s="108">
        <v>26547</v>
      </c>
      <c r="E30" s="108">
        <v>26559</v>
      </c>
      <c r="F30" s="79">
        <f t="shared" si="0"/>
        <v>9.0664081368614906E-3</v>
      </c>
      <c r="G30" s="79">
        <f t="shared" si="1"/>
        <v>3.3544771763240847E-2</v>
      </c>
      <c r="H30" s="43">
        <f t="shared" si="2"/>
        <v>862</v>
      </c>
      <c r="I30" s="80">
        <f t="shared" si="3"/>
        <v>9.3002179401419846E-3</v>
      </c>
      <c r="J30" s="109">
        <f t="shared" si="4"/>
        <v>12</v>
      </c>
      <c r="K30" s="2"/>
      <c r="L30" s="2"/>
    </row>
    <row r="31" spans="1:12">
      <c r="A31" s="101">
        <v>45</v>
      </c>
      <c r="B31" s="102" t="s">
        <v>137</v>
      </c>
      <c r="C31" s="108">
        <v>41647</v>
      </c>
      <c r="D31" s="108">
        <v>42975</v>
      </c>
      <c r="E31" s="108">
        <v>43027</v>
      </c>
      <c r="F31" s="79">
        <f t="shared" si="0"/>
        <v>1.4688065925100319E-2</v>
      </c>
      <c r="G31" s="79">
        <f t="shared" si="1"/>
        <v>3.3135640022090428E-2</v>
      </c>
      <c r="H31" s="43">
        <f t="shared" si="2"/>
        <v>1380</v>
      </c>
      <c r="I31" s="80">
        <f t="shared" si="3"/>
        <v>1.4888979996979048E-2</v>
      </c>
      <c r="J31" s="109">
        <f t="shared" si="4"/>
        <v>52</v>
      </c>
      <c r="K31" s="2"/>
      <c r="L31" s="2"/>
    </row>
    <row r="32" spans="1:12">
      <c r="A32" s="101">
        <v>20</v>
      </c>
      <c r="B32" s="102" t="s">
        <v>112</v>
      </c>
      <c r="C32" s="108">
        <v>34189</v>
      </c>
      <c r="D32" s="108">
        <v>35210</v>
      </c>
      <c r="E32" s="108">
        <v>35294</v>
      </c>
      <c r="F32" s="79">
        <f t="shared" si="0"/>
        <v>1.204826268995028E-2</v>
      </c>
      <c r="G32" s="79">
        <f t="shared" si="1"/>
        <v>3.232033695048115E-2</v>
      </c>
      <c r="H32" s="43">
        <f t="shared" si="2"/>
        <v>1105</v>
      </c>
      <c r="I32" s="80">
        <f t="shared" si="3"/>
        <v>1.1921973113523079E-2</v>
      </c>
      <c r="J32" s="109">
        <f t="shared" si="4"/>
        <v>84</v>
      </c>
      <c r="K32" s="2"/>
      <c r="L32" s="2"/>
    </row>
    <row r="33" spans="1:12">
      <c r="A33" s="101">
        <v>23</v>
      </c>
      <c r="B33" s="102" t="s">
        <v>115</v>
      </c>
      <c r="C33" s="108">
        <v>26349</v>
      </c>
      <c r="D33" s="108">
        <v>27165</v>
      </c>
      <c r="E33" s="108">
        <v>27178</v>
      </c>
      <c r="F33" s="79">
        <f t="shared" si="0"/>
        <v>9.277715288362574E-3</v>
      </c>
      <c r="G33" s="79">
        <f t="shared" si="1"/>
        <v>3.1462294584234697E-2</v>
      </c>
      <c r="H33" s="43">
        <f t="shared" si="2"/>
        <v>829</v>
      </c>
      <c r="I33" s="80">
        <f t="shared" si="3"/>
        <v>8.9441771141272677E-3</v>
      </c>
      <c r="J33" s="109">
        <f t="shared" si="4"/>
        <v>13</v>
      </c>
      <c r="K33" s="2"/>
      <c r="L33" s="7"/>
    </row>
    <row r="34" spans="1:12">
      <c r="A34" s="101">
        <v>55</v>
      </c>
      <c r="B34" s="102" t="s">
        <v>147</v>
      </c>
      <c r="C34" s="108">
        <v>50369</v>
      </c>
      <c r="D34" s="108">
        <v>51677</v>
      </c>
      <c r="E34" s="108">
        <v>51951</v>
      </c>
      <c r="F34" s="79">
        <f t="shared" ref="F34:F65" si="5">E34/$E$83</f>
        <v>1.7734439139955996E-2</v>
      </c>
      <c r="G34" s="79">
        <f t="shared" ref="G34:G65" si="6">(E34-C34)/C34</f>
        <v>3.1408207429172705E-2</v>
      </c>
      <c r="H34" s="43">
        <f t="shared" ref="H34:H65" si="7">E34-C34</f>
        <v>1582</v>
      </c>
      <c r="I34" s="80">
        <f t="shared" ref="I34:I65" si="8">H34/$H$83</f>
        <v>1.7068381416826706E-2</v>
      </c>
      <c r="J34" s="109">
        <f t="shared" ref="J34:J65" si="9">E34-D34</f>
        <v>274</v>
      </c>
    </row>
    <row r="35" spans="1:12">
      <c r="A35" s="101">
        <v>79</v>
      </c>
      <c r="B35" s="102" t="s">
        <v>171</v>
      </c>
      <c r="C35" s="108">
        <v>5667</v>
      </c>
      <c r="D35" s="108">
        <v>5864</v>
      </c>
      <c r="E35" s="108">
        <v>5844</v>
      </c>
      <c r="F35" s="79">
        <f t="shared" si="5"/>
        <v>1.9949579860619208E-3</v>
      </c>
      <c r="G35" s="79">
        <f t="shared" si="6"/>
        <v>3.123345685547909E-2</v>
      </c>
      <c r="H35" s="43">
        <f t="shared" si="7"/>
        <v>177</v>
      </c>
      <c r="I35" s="80">
        <f t="shared" si="8"/>
        <v>1.9096735213516604E-3</v>
      </c>
      <c r="J35" s="109">
        <f t="shared" si="9"/>
        <v>-20</v>
      </c>
    </row>
    <row r="36" spans="1:12">
      <c r="A36" s="101">
        <v>38</v>
      </c>
      <c r="B36" s="102" t="s">
        <v>130</v>
      </c>
      <c r="C36" s="108">
        <v>47114</v>
      </c>
      <c r="D36" s="108">
        <v>48495</v>
      </c>
      <c r="E36" s="108">
        <v>48580</v>
      </c>
      <c r="F36" s="79">
        <f t="shared" si="5"/>
        <v>1.6583685654156077E-2</v>
      </c>
      <c r="G36" s="79">
        <f t="shared" si="6"/>
        <v>3.1116016470688117E-2</v>
      </c>
      <c r="H36" s="43">
        <f t="shared" si="7"/>
        <v>1466</v>
      </c>
      <c r="I36" s="80">
        <f t="shared" si="8"/>
        <v>1.5816843967805277E-2</v>
      </c>
      <c r="J36" s="109">
        <f t="shared" si="9"/>
        <v>85</v>
      </c>
    </row>
    <row r="37" spans="1:12">
      <c r="A37" s="101">
        <v>10</v>
      </c>
      <c r="B37" s="102" t="s">
        <v>102</v>
      </c>
      <c r="C37" s="108">
        <v>48516</v>
      </c>
      <c r="D37" s="108">
        <v>49448</v>
      </c>
      <c r="E37" s="108">
        <v>49985</v>
      </c>
      <c r="F37" s="79">
        <f t="shared" si="5"/>
        <v>1.7063308510148034E-2</v>
      </c>
      <c r="G37" s="79">
        <f t="shared" si="6"/>
        <v>3.0278670953912113E-2</v>
      </c>
      <c r="H37" s="43">
        <f t="shared" si="7"/>
        <v>1469</v>
      </c>
      <c r="I37" s="80">
        <f t="shared" si="8"/>
        <v>1.5849211315624799E-2</v>
      </c>
      <c r="J37" s="109">
        <f t="shared" si="9"/>
        <v>537</v>
      </c>
    </row>
    <row r="38" spans="1:12">
      <c r="A38" s="101">
        <v>6</v>
      </c>
      <c r="B38" s="102" t="s">
        <v>98</v>
      </c>
      <c r="C38" s="108">
        <v>382597</v>
      </c>
      <c r="D38" s="108">
        <v>397044</v>
      </c>
      <c r="E38" s="108">
        <v>393834</v>
      </c>
      <c r="F38" s="79">
        <f t="shared" si="5"/>
        <v>0.13444255364180535</v>
      </c>
      <c r="G38" s="79">
        <f t="shared" si="6"/>
        <v>2.9370329615757574E-2</v>
      </c>
      <c r="H38" s="43">
        <f t="shared" si="7"/>
        <v>11237</v>
      </c>
      <c r="I38" s="80">
        <f t="shared" si="8"/>
        <v>0.12123729581598083</v>
      </c>
      <c r="J38" s="109">
        <f t="shared" si="9"/>
        <v>-3210</v>
      </c>
    </row>
    <row r="39" spans="1:12">
      <c r="A39" s="101">
        <v>81</v>
      </c>
      <c r="B39" s="102" t="s">
        <v>173</v>
      </c>
      <c r="C39" s="108">
        <v>11913</v>
      </c>
      <c r="D39" s="108">
        <v>12277</v>
      </c>
      <c r="E39" s="108">
        <v>12261</v>
      </c>
      <c r="F39" s="79">
        <f t="shared" si="5"/>
        <v>4.1855201689091738E-3</v>
      </c>
      <c r="G39" s="79">
        <f t="shared" si="6"/>
        <v>2.9211785444472425E-2</v>
      </c>
      <c r="H39" s="43">
        <f t="shared" si="7"/>
        <v>348</v>
      </c>
      <c r="I39" s="80">
        <f t="shared" si="8"/>
        <v>3.7546123470642814E-3</v>
      </c>
      <c r="J39" s="109">
        <f t="shared" si="9"/>
        <v>-16</v>
      </c>
    </row>
    <row r="40" spans="1:12">
      <c r="A40" s="101">
        <v>52</v>
      </c>
      <c r="B40" s="102" t="s">
        <v>144</v>
      </c>
      <c r="C40" s="108">
        <v>24476</v>
      </c>
      <c r="D40" s="108">
        <v>25212</v>
      </c>
      <c r="E40" s="108">
        <v>25171</v>
      </c>
      <c r="F40" s="79">
        <f t="shared" si="5"/>
        <v>8.5925885467427465E-3</v>
      </c>
      <c r="G40" s="79">
        <f t="shared" si="6"/>
        <v>2.8395162608269325E-2</v>
      </c>
      <c r="H40" s="43">
        <f t="shared" si="7"/>
        <v>695</v>
      </c>
      <c r="I40" s="80">
        <f t="shared" si="8"/>
        <v>7.4984355781887229E-3</v>
      </c>
      <c r="J40" s="109">
        <f t="shared" si="9"/>
        <v>-41</v>
      </c>
    </row>
    <row r="41" spans="1:12">
      <c r="A41" s="101">
        <v>76</v>
      </c>
      <c r="B41" s="102" t="s">
        <v>168</v>
      </c>
      <c r="C41" s="108">
        <v>7270</v>
      </c>
      <c r="D41" s="108">
        <v>7460</v>
      </c>
      <c r="E41" s="108">
        <v>7466</v>
      </c>
      <c r="F41" s="79">
        <f t="shared" si="5"/>
        <v>2.5486578240825294E-3</v>
      </c>
      <c r="G41" s="79">
        <f t="shared" si="6"/>
        <v>2.6960110041265476E-2</v>
      </c>
      <c r="H41" s="43">
        <f t="shared" si="7"/>
        <v>196</v>
      </c>
      <c r="I41" s="80">
        <f t="shared" si="8"/>
        <v>2.1146667242086183E-3</v>
      </c>
      <c r="J41" s="109">
        <f t="shared" si="9"/>
        <v>6</v>
      </c>
    </row>
    <row r="42" spans="1:12">
      <c r="A42" s="101">
        <v>41</v>
      </c>
      <c r="B42" s="102" t="s">
        <v>133</v>
      </c>
      <c r="C42" s="108">
        <v>53801</v>
      </c>
      <c r="D42" s="108">
        <v>54961</v>
      </c>
      <c r="E42" s="108">
        <v>55195</v>
      </c>
      <c r="F42" s="79">
        <f t="shared" si="5"/>
        <v>1.8841838815997214E-2</v>
      </c>
      <c r="G42" s="79">
        <f t="shared" si="6"/>
        <v>2.5910299065073139E-2</v>
      </c>
      <c r="H42" s="43">
        <f t="shared" si="7"/>
        <v>1394</v>
      </c>
      <c r="I42" s="80">
        <f t="shared" si="8"/>
        <v>1.5040027620136806E-2</v>
      </c>
      <c r="J42" s="109">
        <f t="shared" si="9"/>
        <v>234</v>
      </c>
    </row>
    <row r="43" spans="1:12">
      <c r="A43" s="101">
        <v>60</v>
      </c>
      <c r="B43" s="102" t="s">
        <v>152</v>
      </c>
      <c r="C43" s="108">
        <v>24454</v>
      </c>
      <c r="D43" s="108">
        <v>25035</v>
      </c>
      <c r="E43" s="108">
        <v>25069</v>
      </c>
      <c r="F43" s="79">
        <f t="shared" si="5"/>
        <v>8.5577689515034718E-3</v>
      </c>
      <c r="G43" s="79">
        <f t="shared" si="6"/>
        <v>2.5149259834791854E-2</v>
      </c>
      <c r="H43" s="43">
        <f t="shared" si="7"/>
        <v>615</v>
      </c>
      <c r="I43" s="80">
        <f t="shared" si="8"/>
        <v>6.6353063030015324E-3</v>
      </c>
      <c r="J43" s="109">
        <f t="shared" si="9"/>
        <v>34</v>
      </c>
    </row>
    <row r="44" spans="1:12">
      <c r="A44" s="101">
        <v>48</v>
      </c>
      <c r="B44" s="102" t="s">
        <v>140</v>
      </c>
      <c r="C44" s="108">
        <v>34684</v>
      </c>
      <c r="D44" s="108">
        <v>35494</v>
      </c>
      <c r="E44" s="108">
        <v>35552</v>
      </c>
      <c r="F44" s="79">
        <f t="shared" si="5"/>
        <v>1.2136335783790796E-2</v>
      </c>
      <c r="G44" s="79">
        <f t="shared" si="6"/>
        <v>2.5025948564179449E-2</v>
      </c>
      <c r="H44" s="43">
        <f t="shared" si="7"/>
        <v>868</v>
      </c>
      <c r="I44" s="80">
        <f t="shared" si="8"/>
        <v>9.3649526357810244E-3</v>
      </c>
      <c r="J44" s="109">
        <f t="shared" si="9"/>
        <v>58</v>
      </c>
    </row>
    <row r="45" spans="1:12">
      <c r="A45" s="101">
        <v>16</v>
      </c>
      <c r="B45" s="102" t="s">
        <v>108</v>
      </c>
      <c r="C45" s="108">
        <v>75151</v>
      </c>
      <c r="D45" s="108">
        <v>76489</v>
      </c>
      <c r="E45" s="108">
        <v>77014</v>
      </c>
      <c r="F45" s="79">
        <f t="shared" si="5"/>
        <v>2.6290159879974805E-2</v>
      </c>
      <c r="G45" s="79">
        <f t="shared" si="6"/>
        <v>2.4790089286902371E-2</v>
      </c>
      <c r="H45" s="43">
        <f t="shared" si="7"/>
        <v>1863</v>
      </c>
      <c r="I45" s="80">
        <f t="shared" si="8"/>
        <v>2.0100122995921715E-2</v>
      </c>
      <c r="J45" s="109">
        <f t="shared" si="9"/>
        <v>525</v>
      </c>
    </row>
    <row r="46" spans="1:12">
      <c r="A46" s="101">
        <v>1</v>
      </c>
      <c r="B46" s="102" t="s">
        <v>93</v>
      </c>
      <c r="C46" s="108">
        <v>69406</v>
      </c>
      <c r="D46" s="108">
        <v>70953</v>
      </c>
      <c r="E46" s="108">
        <v>71084</v>
      </c>
      <c r="F46" s="79">
        <f t="shared" si="5"/>
        <v>2.4265844195966047E-2</v>
      </c>
      <c r="G46" s="79">
        <f t="shared" si="6"/>
        <v>2.4176584156989308E-2</v>
      </c>
      <c r="H46" s="43">
        <f t="shared" si="7"/>
        <v>1678</v>
      </c>
      <c r="I46" s="80">
        <f t="shared" si="8"/>
        <v>1.8104136547051335E-2</v>
      </c>
      <c r="J46" s="109">
        <f t="shared" si="9"/>
        <v>131</v>
      </c>
    </row>
    <row r="47" spans="1:12">
      <c r="A47" s="101">
        <v>51</v>
      </c>
      <c r="B47" s="102" t="s">
        <v>143</v>
      </c>
      <c r="C47" s="108">
        <v>14479</v>
      </c>
      <c r="D47" s="108">
        <v>14825</v>
      </c>
      <c r="E47" s="108">
        <v>14827</v>
      </c>
      <c r="F47" s="79">
        <f t="shared" si="5"/>
        <v>5.0614719471834529E-3</v>
      </c>
      <c r="G47" s="79">
        <f t="shared" si="6"/>
        <v>2.4034809033773051E-2</v>
      </c>
      <c r="H47" s="43">
        <f t="shared" si="7"/>
        <v>348</v>
      </c>
      <c r="I47" s="80">
        <f t="shared" si="8"/>
        <v>3.7546123470642814E-3</v>
      </c>
      <c r="J47" s="109">
        <f t="shared" si="9"/>
        <v>2</v>
      </c>
    </row>
    <row r="48" spans="1:12">
      <c r="A48" s="101">
        <v>34</v>
      </c>
      <c r="B48" s="102" t="s">
        <v>126</v>
      </c>
      <c r="C48" s="108">
        <v>332890</v>
      </c>
      <c r="D48" s="108">
        <v>341386</v>
      </c>
      <c r="E48" s="108">
        <v>340871</v>
      </c>
      <c r="F48" s="79">
        <f t="shared" si="5"/>
        <v>0.11636264949810285</v>
      </c>
      <c r="G48" s="79">
        <f t="shared" si="6"/>
        <v>2.3974886599176907E-2</v>
      </c>
      <c r="H48" s="43">
        <f t="shared" si="7"/>
        <v>7981</v>
      </c>
      <c r="I48" s="80">
        <f t="shared" si="8"/>
        <v>8.6107934315862153E-2</v>
      </c>
      <c r="J48" s="109">
        <f t="shared" si="9"/>
        <v>-515</v>
      </c>
    </row>
    <row r="49" spans="1:10">
      <c r="A49" s="101">
        <v>64</v>
      </c>
      <c r="B49" s="102" t="s">
        <v>156</v>
      </c>
      <c r="C49" s="108">
        <v>12811</v>
      </c>
      <c r="D49" s="108">
        <v>13107</v>
      </c>
      <c r="E49" s="108">
        <v>13094</v>
      </c>
      <c r="F49" s="79">
        <f t="shared" si="5"/>
        <v>4.4698801966965764E-3</v>
      </c>
      <c r="G49" s="79">
        <f t="shared" si="6"/>
        <v>2.2090391070174069E-2</v>
      </c>
      <c r="H49" s="43">
        <f t="shared" si="7"/>
        <v>283</v>
      </c>
      <c r="I49" s="80">
        <f t="shared" si="8"/>
        <v>3.0533198109746885E-3</v>
      </c>
      <c r="J49" s="109">
        <f t="shared" si="9"/>
        <v>-13</v>
      </c>
    </row>
    <row r="50" spans="1:10">
      <c r="A50" s="101">
        <v>36</v>
      </c>
      <c r="B50" s="102" t="s">
        <v>128</v>
      </c>
      <c r="C50" s="108">
        <v>13557</v>
      </c>
      <c r="D50" s="108">
        <v>13791</v>
      </c>
      <c r="E50" s="108">
        <v>13837</v>
      </c>
      <c r="F50" s="79">
        <f t="shared" si="5"/>
        <v>4.7235170522140317E-3</v>
      </c>
      <c r="G50" s="79">
        <f t="shared" si="6"/>
        <v>2.0653536918197241E-2</v>
      </c>
      <c r="H50" s="43">
        <f t="shared" si="7"/>
        <v>280</v>
      </c>
      <c r="I50" s="80">
        <f t="shared" si="8"/>
        <v>3.0209524631551691E-3</v>
      </c>
      <c r="J50" s="109">
        <f t="shared" si="9"/>
        <v>46</v>
      </c>
    </row>
    <row r="51" spans="1:10">
      <c r="A51" s="101">
        <v>78</v>
      </c>
      <c r="B51" s="102" t="s">
        <v>170</v>
      </c>
      <c r="C51" s="108">
        <v>11531</v>
      </c>
      <c r="D51" s="108">
        <v>11308</v>
      </c>
      <c r="E51" s="108">
        <v>11759</v>
      </c>
      <c r="F51" s="79">
        <f t="shared" si="5"/>
        <v>4.014153141359022E-3</v>
      </c>
      <c r="G51" s="79">
        <f t="shared" si="6"/>
        <v>1.9772786401873212E-2</v>
      </c>
      <c r="H51" s="43">
        <f t="shared" si="7"/>
        <v>228</v>
      </c>
      <c r="I51" s="80">
        <f t="shared" si="8"/>
        <v>2.4599184342834948E-3</v>
      </c>
      <c r="J51" s="109">
        <f t="shared" si="9"/>
        <v>451</v>
      </c>
    </row>
    <row r="52" spans="1:10">
      <c r="A52" s="101">
        <v>54</v>
      </c>
      <c r="B52" s="102" t="s">
        <v>146</v>
      </c>
      <c r="C52" s="108">
        <v>28985</v>
      </c>
      <c r="D52" s="108">
        <v>29480</v>
      </c>
      <c r="E52" s="108">
        <v>29475</v>
      </c>
      <c r="F52" s="79">
        <f t="shared" si="5"/>
        <v>1.0061838918407789E-2</v>
      </c>
      <c r="G52" s="79">
        <f t="shared" si="6"/>
        <v>1.6905295842677248E-2</v>
      </c>
      <c r="H52" s="43">
        <f t="shared" si="7"/>
        <v>490</v>
      </c>
      <c r="I52" s="80">
        <f t="shared" si="8"/>
        <v>5.2866668105215455E-3</v>
      </c>
      <c r="J52" s="109">
        <f t="shared" si="9"/>
        <v>-5</v>
      </c>
    </row>
    <row r="53" spans="1:10">
      <c r="A53" s="101">
        <v>11</v>
      </c>
      <c r="B53" s="102" t="s">
        <v>103</v>
      </c>
      <c r="C53" s="108">
        <v>9270</v>
      </c>
      <c r="D53" s="108">
        <v>8984</v>
      </c>
      <c r="E53" s="108">
        <v>9417</v>
      </c>
      <c r="F53" s="79">
        <f t="shared" si="5"/>
        <v>3.2146679251788346E-3</v>
      </c>
      <c r="G53" s="79">
        <f t="shared" si="6"/>
        <v>1.5857605177993526E-2</v>
      </c>
      <c r="H53" s="43">
        <f t="shared" si="7"/>
        <v>147</v>
      </c>
      <c r="I53" s="80">
        <f t="shared" si="8"/>
        <v>1.5860000431564638E-3</v>
      </c>
      <c r="J53" s="109">
        <f t="shared" si="9"/>
        <v>433</v>
      </c>
    </row>
    <row r="54" spans="1:10">
      <c r="A54" s="101">
        <v>5</v>
      </c>
      <c r="B54" s="102" t="s">
        <v>97</v>
      </c>
      <c r="C54" s="108">
        <v>17221</v>
      </c>
      <c r="D54" s="108">
        <v>17159</v>
      </c>
      <c r="E54" s="108">
        <v>17470</v>
      </c>
      <c r="F54" s="79">
        <f t="shared" si="5"/>
        <v>5.9637091061775765E-3</v>
      </c>
      <c r="G54" s="79">
        <f t="shared" si="6"/>
        <v>1.4459090645142558E-2</v>
      </c>
      <c r="H54" s="43">
        <f t="shared" si="7"/>
        <v>249</v>
      </c>
      <c r="I54" s="80">
        <f t="shared" si="8"/>
        <v>2.6864898690201326E-3</v>
      </c>
      <c r="J54" s="109">
        <f t="shared" si="9"/>
        <v>311</v>
      </c>
    </row>
    <row r="55" spans="1:10">
      <c r="A55" s="101">
        <v>68</v>
      </c>
      <c r="B55" s="102" t="s">
        <v>160</v>
      </c>
      <c r="C55" s="108">
        <v>13524</v>
      </c>
      <c r="D55" s="108">
        <v>13423</v>
      </c>
      <c r="E55" s="108">
        <v>13713</v>
      </c>
      <c r="F55" s="79">
        <f t="shared" si="5"/>
        <v>4.6811873481976589E-3</v>
      </c>
      <c r="G55" s="79">
        <f t="shared" si="6"/>
        <v>1.3975155279503106E-2</v>
      </c>
      <c r="H55" s="43">
        <f t="shared" si="7"/>
        <v>189</v>
      </c>
      <c r="I55" s="80">
        <f t="shared" si="8"/>
        <v>2.039142912629739E-3</v>
      </c>
      <c r="J55" s="109">
        <f t="shared" si="9"/>
        <v>290</v>
      </c>
    </row>
    <row r="56" spans="1:10">
      <c r="A56" s="101">
        <v>70</v>
      </c>
      <c r="B56" s="102" t="s">
        <v>162</v>
      </c>
      <c r="C56" s="108">
        <v>9022</v>
      </c>
      <c r="D56" s="108">
        <v>9094</v>
      </c>
      <c r="E56" s="108">
        <v>9133</v>
      </c>
      <c r="F56" s="79">
        <f t="shared" si="5"/>
        <v>3.1177192482381116E-3</v>
      </c>
      <c r="G56" s="79">
        <f t="shared" si="6"/>
        <v>1.2303258700953225E-2</v>
      </c>
      <c r="H56" s="43">
        <f t="shared" si="7"/>
        <v>111</v>
      </c>
      <c r="I56" s="80">
        <f t="shared" si="8"/>
        <v>1.1975918693222277E-3</v>
      </c>
      <c r="J56" s="109">
        <f t="shared" si="9"/>
        <v>39</v>
      </c>
    </row>
    <row r="57" spans="1:10">
      <c r="A57" s="101">
        <v>17</v>
      </c>
      <c r="B57" s="102" t="s">
        <v>109</v>
      </c>
      <c r="C57" s="108">
        <v>23023</v>
      </c>
      <c r="D57" s="108">
        <v>23378</v>
      </c>
      <c r="E57" s="108">
        <v>23300</v>
      </c>
      <c r="F57" s="79">
        <f t="shared" si="5"/>
        <v>7.9538879321086175E-3</v>
      </c>
      <c r="G57" s="79">
        <f t="shared" si="6"/>
        <v>1.203144681405551E-2</v>
      </c>
      <c r="H57" s="43">
        <f t="shared" si="7"/>
        <v>277</v>
      </c>
      <c r="I57" s="80">
        <f t="shared" si="8"/>
        <v>2.9885851153356492E-3</v>
      </c>
      <c r="J57" s="109">
        <f t="shared" si="9"/>
        <v>-78</v>
      </c>
    </row>
    <row r="58" spans="1:10">
      <c r="A58" s="101">
        <v>67</v>
      </c>
      <c r="B58" s="102" t="s">
        <v>159</v>
      </c>
      <c r="C58" s="108">
        <v>22845</v>
      </c>
      <c r="D58" s="108">
        <v>23108</v>
      </c>
      <c r="E58" s="108">
        <v>23114</v>
      </c>
      <c r="F58" s="79">
        <f t="shared" si="5"/>
        <v>7.8903933760840587E-3</v>
      </c>
      <c r="G58" s="79">
        <f t="shared" si="6"/>
        <v>1.1775005471656818E-2</v>
      </c>
      <c r="H58" s="43">
        <f t="shared" si="7"/>
        <v>269</v>
      </c>
      <c r="I58" s="80">
        <f t="shared" si="8"/>
        <v>2.9022721878169304E-3</v>
      </c>
      <c r="J58" s="109">
        <f t="shared" si="9"/>
        <v>6</v>
      </c>
    </row>
    <row r="59" spans="1:10">
      <c r="A59" s="101">
        <v>50</v>
      </c>
      <c r="B59" s="102" t="s">
        <v>142</v>
      </c>
      <c r="C59" s="108">
        <v>11808</v>
      </c>
      <c r="D59" s="108">
        <v>11979</v>
      </c>
      <c r="E59" s="108">
        <v>11947</v>
      </c>
      <c r="F59" s="79">
        <f t="shared" si="5"/>
        <v>4.0783304345451349E-3</v>
      </c>
      <c r="G59" s="79">
        <f t="shared" si="6"/>
        <v>1.1771680216802168E-2</v>
      </c>
      <c r="H59" s="43">
        <f t="shared" si="7"/>
        <v>139</v>
      </c>
      <c r="I59" s="80">
        <f t="shared" si="8"/>
        <v>1.4996871156377446E-3</v>
      </c>
      <c r="J59" s="109">
        <f t="shared" si="9"/>
        <v>-32</v>
      </c>
    </row>
    <row r="60" spans="1:10">
      <c r="A60" s="101">
        <v>3</v>
      </c>
      <c r="B60" s="102" t="s">
        <v>95</v>
      </c>
      <c r="C60" s="108">
        <v>27218</v>
      </c>
      <c r="D60" s="108">
        <v>27571</v>
      </c>
      <c r="E60" s="108">
        <v>27532</v>
      </c>
      <c r="F60" s="79">
        <f t="shared" si="5"/>
        <v>9.3985597659577008E-3</v>
      </c>
      <c r="G60" s="79">
        <f t="shared" si="6"/>
        <v>1.1536483209640678E-2</v>
      </c>
      <c r="H60" s="43">
        <f t="shared" si="7"/>
        <v>314</v>
      </c>
      <c r="I60" s="80">
        <f t="shared" si="8"/>
        <v>3.3877824051097255E-3</v>
      </c>
      <c r="J60" s="109">
        <f t="shared" si="9"/>
        <v>-39</v>
      </c>
    </row>
    <row r="61" spans="1:10">
      <c r="A61" s="101">
        <v>71</v>
      </c>
      <c r="B61" s="102" t="s">
        <v>163</v>
      </c>
      <c r="C61" s="108">
        <v>16316</v>
      </c>
      <c r="D61" s="108">
        <v>16388</v>
      </c>
      <c r="E61" s="108">
        <v>16491</v>
      </c>
      <c r="F61" s="79">
        <f t="shared" si="5"/>
        <v>5.6295092655967039E-3</v>
      </c>
      <c r="G61" s="79">
        <f t="shared" si="6"/>
        <v>1.0725668055896052E-2</v>
      </c>
      <c r="H61" s="43">
        <f t="shared" si="7"/>
        <v>175</v>
      </c>
      <c r="I61" s="80">
        <f t="shared" si="8"/>
        <v>1.8880952894719807E-3</v>
      </c>
      <c r="J61" s="109">
        <f t="shared" si="9"/>
        <v>103</v>
      </c>
    </row>
    <row r="62" spans="1:10">
      <c r="A62" s="101">
        <v>39</v>
      </c>
      <c r="B62" s="102" t="s">
        <v>131</v>
      </c>
      <c r="C62" s="108">
        <v>13620</v>
      </c>
      <c r="D62" s="108">
        <v>13745</v>
      </c>
      <c r="E62" s="108">
        <v>13741</v>
      </c>
      <c r="F62" s="79">
        <f t="shared" si="5"/>
        <v>4.6907456684594203E-3</v>
      </c>
      <c r="G62" s="79">
        <f t="shared" si="6"/>
        <v>8.8839941262848759E-3</v>
      </c>
      <c r="H62" s="43">
        <f t="shared" si="7"/>
        <v>121</v>
      </c>
      <c r="I62" s="80">
        <f t="shared" si="8"/>
        <v>1.3054830287206266E-3</v>
      </c>
      <c r="J62" s="109">
        <f t="shared" si="9"/>
        <v>-4</v>
      </c>
    </row>
    <row r="63" spans="1:10">
      <c r="A63" s="101">
        <v>74</v>
      </c>
      <c r="B63" s="102" t="s">
        <v>166</v>
      </c>
      <c r="C63" s="108">
        <v>8105</v>
      </c>
      <c r="D63" s="108">
        <v>8177</v>
      </c>
      <c r="E63" s="108">
        <v>8177</v>
      </c>
      <c r="F63" s="79">
        <f t="shared" si="5"/>
        <v>2.7913708850151142E-3</v>
      </c>
      <c r="G63" s="79">
        <f t="shared" si="6"/>
        <v>8.8834053053670568E-3</v>
      </c>
      <c r="H63" s="43">
        <f t="shared" si="7"/>
        <v>72</v>
      </c>
      <c r="I63" s="80">
        <f t="shared" si="8"/>
        <v>7.7681634766847208E-4</v>
      </c>
      <c r="J63" s="109">
        <f t="shared" si="9"/>
        <v>0</v>
      </c>
    </row>
    <row r="64" spans="1:10">
      <c r="A64" s="101">
        <v>61</v>
      </c>
      <c r="B64" s="102" t="s">
        <v>153</v>
      </c>
      <c r="C64" s="108">
        <v>36304</v>
      </c>
      <c r="D64" s="108">
        <v>36849</v>
      </c>
      <c r="E64" s="108">
        <v>36590</v>
      </c>
      <c r="F64" s="79">
        <f t="shared" si="5"/>
        <v>1.2490676370637523E-2</v>
      </c>
      <c r="G64" s="79">
        <f t="shared" si="6"/>
        <v>7.8779197884530638E-3</v>
      </c>
      <c r="H64" s="43">
        <f t="shared" si="7"/>
        <v>286</v>
      </c>
      <c r="I64" s="80">
        <f t="shared" si="8"/>
        <v>3.0856871587942084E-3</v>
      </c>
      <c r="J64" s="109">
        <f t="shared" si="9"/>
        <v>-259</v>
      </c>
    </row>
    <row r="65" spans="1:20">
      <c r="A65" s="101">
        <v>14</v>
      </c>
      <c r="B65" s="102" t="s">
        <v>106</v>
      </c>
      <c r="C65" s="108">
        <v>15108</v>
      </c>
      <c r="D65" s="108">
        <v>15239</v>
      </c>
      <c r="E65" s="108">
        <v>15215</v>
      </c>
      <c r="F65" s="79">
        <f t="shared" si="5"/>
        <v>5.1939229565250043E-3</v>
      </c>
      <c r="G65" s="79">
        <f t="shared" si="6"/>
        <v>7.0823404818639128E-3</v>
      </c>
      <c r="H65" s="43">
        <f t="shared" si="7"/>
        <v>107</v>
      </c>
      <c r="I65" s="80">
        <f t="shared" si="8"/>
        <v>1.1544354055628681E-3</v>
      </c>
      <c r="J65" s="109">
        <f t="shared" si="9"/>
        <v>-24</v>
      </c>
    </row>
    <row r="66" spans="1:20">
      <c r="A66" s="101">
        <v>40</v>
      </c>
      <c r="B66" s="102" t="s">
        <v>132</v>
      </c>
      <c r="C66" s="108">
        <v>11919</v>
      </c>
      <c r="D66" s="108">
        <v>12412</v>
      </c>
      <c r="E66" s="108">
        <v>12003</v>
      </c>
      <c r="F66" s="79">
        <f t="shared" ref="F66:F97" si="10">E66/$E$83</f>
        <v>4.0974470750686576E-3</v>
      </c>
      <c r="G66" s="79">
        <f t="shared" ref="G66:G82" si="11">(E66-C66)/C66</f>
        <v>7.0475711049584697E-3</v>
      </c>
      <c r="H66" s="43">
        <f t="shared" ref="H66:H82" si="12">E66-C66</f>
        <v>84</v>
      </c>
      <c r="I66" s="80">
        <f t="shared" ref="I66:I97" si="13">H66/$H$83</f>
        <v>9.0628573894655071E-4</v>
      </c>
      <c r="J66" s="109">
        <f t="shared" ref="J66:J82" si="14">E66-D66</f>
        <v>-409</v>
      </c>
    </row>
    <row r="67" spans="1:20">
      <c r="A67" s="101">
        <v>15</v>
      </c>
      <c r="B67" s="102" t="s">
        <v>107</v>
      </c>
      <c r="C67" s="108">
        <v>12199</v>
      </c>
      <c r="D67" s="108">
        <v>12361</v>
      </c>
      <c r="E67" s="108">
        <v>12283</v>
      </c>
      <c r="F67" s="79">
        <f t="shared" si="10"/>
        <v>4.1930302776862719E-3</v>
      </c>
      <c r="G67" s="79">
        <f t="shared" si="11"/>
        <v>6.8858103123206824E-3</v>
      </c>
      <c r="H67" s="43">
        <f t="shared" si="12"/>
        <v>84</v>
      </c>
      <c r="I67" s="80">
        <f t="shared" si="13"/>
        <v>9.0628573894655071E-4</v>
      </c>
      <c r="J67" s="109">
        <f t="shared" si="14"/>
        <v>-78</v>
      </c>
    </row>
    <row r="68" spans="1:20">
      <c r="A68" s="101">
        <v>29</v>
      </c>
      <c r="B68" s="102" t="s">
        <v>121</v>
      </c>
      <c r="C68" s="108">
        <v>7350</v>
      </c>
      <c r="D68" s="108">
        <v>7412</v>
      </c>
      <c r="E68" s="108">
        <v>7397</v>
      </c>
      <c r="F68" s="79">
        <f t="shared" si="10"/>
        <v>2.5251033920089031E-3</v>
      </c>
      <c r="G68" s="79">
        <f t="shared" si="11"/>
        <v>6.3945578231292518E-3</v>
      </c>
      <c r="H68" s="43">
        <f t="shared" si="12"/>
        <v>47</v>
      </c>
      <c r="I68" s="80">
        <f t="shared" si="13"/>
        <v>5.0708844917247476E-4</v>
      </c>
      <c r="J68" s="109">
        <f t="shared" si="14"/>
        <v>-15</v>
      </c>
      <c r="S68" s="8"/>
      <c r="T68" s="8"/>
    </row>
    <row r="69" spans="1:20">
      <c r="A69" s="101">
        <v>53</v>
      </c>
      <c r="B69" s="102" t="s">
        <v>145</v>
      </c>
      <c r="C69" s="108">
        <v>15304</v>
      </c>
      <c r="D69" s="108">
        <v>15273</v>
      </c>
      <c r="E69" s="108">
        <v>15392</v>
      </c>
      <c r="F69" s="79">
        <f t="shared" si="10"/>
        <v>5.2543451953225677E-3</v>
      </c>
      <c r="G69" s="79">
        <f t="shared" si="11"/>
        <v>5.7501306847882903E-3</v>
      </c>
      <c r="H69" s="43">
        <f t="shared" si="12"/>
        <v>88</v>
      </c>
      <c r="I69" s="80">
        <f t="shared" si="13"/>
        <v>9.4944220270591032E-4</v>
      </c>
      <c r="J69" s="109">
        <f t="shared" si="14"/>
        <v>119</v>
      </c>
    </row>
    <row r="70" spans="1:20">
      <c r="A70" s="101">
        <v>28</v>
      </c>
      <c r="B70" s="102" t="s">
        <v>120</v>
      </c>
      <c r="C70" s="108">
        <v>17980</v>
      </c>
      <c r="D70" s="108">
        <v>18104</v>
      </c>
      <c r="E70" s="108">
        <v>18083</v>
      </c>
      <c r="F70" s="79">
        <f t="shared" si="10"/>
        <v>6.1729680461939966E-3</v>
      </c>
      <c r="G70" s="79">
        <f t="shared" si="11"/>
        <v>5.728587319243604E-3</v>
      </c>
      <c r="H70" s="43">
        <f t="shared" si="12"/>
        <v>103</v>
      </c>
      <c r="I70" s="80">
        <f t="shared" si="13"/>
        <v>1.1112789418035087E-3</v>
      </c>
      <c r="J70" s="109">
        <f t="shared" si="14"/>
        <v>-21</v>
      </c>
    </row>
    <row r="71" spans="1:20">
      <c r="A71" s="101">
        <v>75</v>
      </c>
      <c r="B71" s="102" t="s">
        <v>167</v>
      </c>
      <c r="C71" s="108">
        <v>5417</v>
      </c>
      <c r="D71" s="108">
        <v>5440</v>
      </c>
      <c r="E71" s="108">
        <v>5439</v>
      </c>
      <c r="F71" s="79">
        <f t="shared" si="10"/>
        <v>1.8567037108471573E-3</v>
      </c>
      <c r="G71" s="79">
        <f t="shared" si="11"/>
        <v>4.061288536090087E-3</v>
      </c>
      <c r="H71" s="43">
        <f t="shared" si="12"/>
        <v>22</v>
      </c>
      <c r="I71" s="80">
        <f t="shared" si="13"/>
        <v>2.3736055067647758E-4</v>
      </c>
      <c r="J71" s="109">
        <f t="shared" si="14"/>
        <v>-1</v>
      </c>
    </row>
    <row r="72" spans="1:20">
      <c r="A72" s="101">
        <v>32</v>
      </c>
      <c r="B72" s="102" t="s">
        <v>124</v>
      </c>
      <c r="C72" s="108">
        <v>23239</v>
      </c>
      <c r="D72" s="108">
        <v>23291</v>
      </c>
      <c r="E72" s="108">
        <v>23309</v>
      </c>
      <c r="F72" s="79">
        <f t="shared" si="10"/>
        <v>7.956960249335612E-3</v>
      </c>
      <c r="G72" s="79">
        <f t="shared" si="11"/>
        <v>3.0121778045526914E-3</v>
      </c>
      <c r="H72" s="43">
        <f t="shared" si="12"/>
        <v>70</v>
      </c>
      <c r="I72" s="80">
        <f t="shared" si="13"/>
        <v>7.5523811578879227E-4</v>
      </c>
      <c r="J72" s="109">
        <f t="shared" si="14"/>
        <v>18</v>
      </c>
    </row>
    <row r="73" spans="1:20">
      <c r="A73" s="101">
        <v>19</v>
      </c>
      <c r="B73" s="102" t="s">
        <v>111</v>
      </c>
      <c r="C73" s="108">
        <v>20246</v>
      </c>
      <c r="D73" s="108">
        <v>20331</v>
      </c>
      <c r="E73" s="108">
        <v>20305</v>
      </c>
      <c r="F73" s="79">
        <f t="shared" si="10"/>
        <v>6.9314890326809212E-3</v>
      </c>
      <c r="G73" s="79">
        <f t="shared" si="11"/>
        <v>2.9141558826434851E-3</v>
      </c>
      <c r="H73" s="43">
        <f t="shared" si="12"/>
        <v>59</v>
      </c>
      <c r="I73" s="80">
        <f t="shared" si="13"/>
        <v>6.365578404505535E-4</v>
      </c>
      <c r="J73" s="109">
        <f t="shared" si="14"/>
        <v>-26</v>
      </c>
    </row>
    <row r="74" spans="1:20">
      <c r="A74" s="101">
        <v>22</v>
      </c>
      <c r="B74" s="102" t="s">
        <v>114</v>
      </c>
      <c r="C74" s="108">
        <v>19882</v>
      </c>
      <c r="D74" s="108">
        <v>19986</v>
      </c>
      <c r="E74" s="108">
        <v>19935</v>
      </c>
      <c r="F74" s="79">
        <f t="shared" si="10"/>
        <v>6.8051826577933596E-3</v>
      </c>
      <c r="G74" s="79">
        <f t="shared" si="11"/>
        <v>2.6657277939845085E-3</v>
      </c>
      <c r="H74" s="43">
        <f t="shared" si="12"/>
        <v>53</v>
      </c>
      <c r="I74" s="80">
        <f t="shared" si="13"/>
        <v>5.7182314481151418E-4</v>
      </c>
      <c r="J74" s="109">
        <f t="shared" si="14"/>
        <v>-51</v>
      </c>
    </row>
    <row r="75" spans="1:20">
      <c r="A75" s="101">
        <v>18</v>
      </c>
      <c r="B75" s="102" t="s">
        <v>110</v>
      </c>
      <c r="C75" s="108">
        <v>9761</v>
      </c>
      <c r="D75" s="108">
        <v>9600</v>
      </c>
      <c r="E75" s="108">
        <v>9787</v>
      </c>
      <c r="F75" s="79">
        <f t="shared" si="10"/>
        <v>3.3409743000663962E-3</v>
      </c>
      <c r="G75" s="79">
        <f t="shared" si="11"/>
        <v>2.6636615100911793E-3</v>
      </c>
      <c r="H75" s="43">
        <f t="shared" si="12"/>
        <v>26</v>
      </c>
      <c r="I75" s="80">
        <f t="shared" si="13"/>
        <v>2.8051701443583711E-4</v>
      </c>
      <c r="J75" s="109">
        <f t="shared" si="14"/>
        <v>187</v>
      </c>
    </row>
    <row r="76" spans="1:20">
      <c r="A76" s="101">
        <v>8</v>
      </c>
      <c r="B76" s="102" t="s">
        <v>100</v>
      </c>
      <c r="C76" s="108">
        <v>9403</v>
      </c>
      <c r="D76" s="108">
        <v>9495</v>
      </c>
      <c r="E76" s="108">
        <v>9416</v>
      </c>
      <c r="F76" s="79">
        <f t="shared" si="10"/>
        <v>3.2143265565980571E-3</v>
      </c>
      <c r="G76" s="79">
        <f t="shared" si="11"/>
        <v>1.3825374880357332E-3</v>
      </c>
      <c r="H76" s="43">
        <f t="shared" si="12"/>
        <v>13</v>
      </c>
      <c r="I76" s="80">
        <f t="shared" si="13"/>
        <v>1.4025850721791856E-4</v>
      </c>
      <c r="J76" s="109">
        <f t="shared" si="14"/>
        <v>-79</v>
      </c>
    </row>
    <row r="77" spans="1:20">
      <c r="A77" s="101">
        <v>58</v>
      </c>
      <c r="B77" s="102" t="s">
        <v>150</v>
      </c>
      <c r="C77" s="108">
        <v>28563</v>
      </c>
      <c r="D77" s="108">
        <v>28643</v>
      </c>
      <c r="E77" s="108">
        <v>28529</v>
      </c>
      <c r="F77" s="79">
        <f t="shared" si="10"/>
        <v>9.7389042409925641E-3</v>
      </c>
      <c r="G77" s="79">
        <f t="shared" si="11"/>
        <v>-1.1903511535903092E-3</v>
      </c>
      <c r="H77" s="43">
        <f t="shared" si="12"/>
        <v>-34</v>
      </c>
      <c r="I77" s="80">
        <f t="shared" si="13"/>
        <v>-3.6682994195455623E-4</v>
      </c>
      <c r="J77" s="109">
        <f t="shared" si="14"/>
        <v>-114</v>
      </c>
    </row>
    <row r="78" spans="1:20">
      <c r="A78" s="101">
        <v>57</v>
      </c>
      <c r="B78" s="102" t="s">
        <v>149</v>
      </c>
      <c r="C78" s="108">
        <v>10259</v>
      </c>
      <c r="D78" s="108">
        <v>10227</v>
      </c>
      <c r="E78" s="108">
        <v>10193</v>
      </c>
      <c r="F78" s="79">
        <f t="shared" si="10"/>
        <v>3.479569943861937E-3</v>
      </c>
      <c r="G78" s="79">
        <f t="shared" si="11"/>
        <v>-6.4333755726679017E-3</v>
      </c>
      <c r="H78" s="43">
        <f t="shared" si="12"/>
        <v>-66</v>
      </c>
      <c r="I78" s="80">
        <f t="shared" si="13"/>
        <v>-7.1208165202943266E-4</v>
      </c>
      <c r="J78" s="109">
        <f t="shared" si="14"/>
        <v>-34</v>
      </c>
    </row>
    <row r="79" spans="1:20">
      <c r="A79" s="101">
        <v>25</v>
      </c>
      <c r="B79" s="102" t="s">
        <v>117</v>
      </c>
      <c r="C79" s="108">
        <v>38843</v>
      </c>
      <c r="D79" s="108">
        <v>38336</v>
      </c>
      <c r="E79" s="108">
        <v>38559</v>
      </c>
      <c r="F79" s="79">
        <f t="shared" si="10"/>
        <v>1.3162831106187817E-2</v>
      </c>
      <c r="G79" s="79">
        <f t="shared" si="11"/>
        <v>-7.311484694797003E-3</v>
      </c>
      <c r="H79" s="43">
        <f t="shared" si="12"/>
        <v>-284</v>
      </c>
      <c r="I79" s="80">
        <f t="shared" si="13"/>
        <v>-3.0641089269145285E-3</v>
      </c>
      <c r="J79" s="109">
        <f t="shared" si="14"/>
        <v>223</v>
      </c>
    </row>
    <row r="80" spans="1:20">
      <c r="A80" s="101">
        <v>37</v>
      </c>
      <c r="B80" s="102" t="s">
        <v>129</v>
      </c>
      <c r="C80" s="108">
        <v>18424</v>
      </c>
      <c r="D80" s="108">
        <v>17977</v>
      </c>
      <c r="E80" s="108">
        <v>18124</v>
      </c>
      <c r="F80" s="79">
        <f t="shared" si="10"/>
        <v>6.1869641580058615E-3</v>
      </c>
      <c r="G80" s="79">
        <f t="shared" si="11"/>
        <v>-1.628310898827616E-2</v>
      </c>
      <c r="H80" s="43">
        <f t="shared" si="12"/>
        <v>-300</v>
      </c>
      <c r="I80" s="80">
        <f t="shared" si="13"/>
        <v>-3.2367347819519669E-3</v>
      </c>
      <c r="J80" s="109">
        <f t="shared" si="14"/>
        <v>147</v>
      </c>
    </row>
    <row r="81" spans="1:20">
      <c r="A81" s="101">
        <v>66</v>
      </c>
      <c r="B81" s="102" t="s">
        <v>158</v>
      </c>
      <c r="C81" s="108">
        <v>19255</v>
      </c>
      <c r="D81" s="108">
        <v>18700</v>
      </c>
      <c r="E81" s="108">
        <v>18696</v>
      </c>
      <c r="F81" s="79">
        <f t="shared" si="10"/>
        <v>6.3822269862104158E-3</v>
      </c>
      <c r="G81" s="79">
        <f t="shared" si="11"/>
        <v>-2.9031420410283042E-2</v>
      </c>
      <c r="H81" s="43">
        <f t="shared" si="12"/>
        <v>-559</v>
      </c>
      <c r="I81" s="80">
        <f t="shared" si="13"/>
        <v>-6.0311158103704982E-3</v>
      </c>
      <c r="J81" s="109">
        <f t="shared" si="14"/>
        <v>-4</v>
      </c>
    </row>
    <row r="82" spans="1:20" ht="15.75" thickBot="1">
      <c r="A82" s="101">
        <v>69</v>
      </c>
      <c r="B82" s="102" t="s">
        <v>161</v>
      </c>
      <c r="C82" s="108">
        <v>5269</v>
      </c>
      <c r="D82" s="108">
        <v>4979</v>
      </c>
      <c r="E82" s="108">
        <v>4961</v>
      </c>
      <c r="F82" s="79">
        <f t="shared" si="10"/>
        <v>1.6935295292356586E-3</v>
      </c>
      <c r="G82" s="79">
        <f t="shared" si="11"/>
        <v>-5.845511482254697E-2</v>
      </c>
      <c r="H82" s="43">
        <f t="shared" si="12"/>
        <v>-308</v>
      </c>
      <c r="I82" s="80">
        <f t="shared" si="13"/>
        <v>-3.3230477094706862E-3</v>
      </c>
      <c r="J82" s="109">
        <f t="shared" si="14"/>
        <v>-18</v>
      </c>
    </row>
    <row r="83" spans="1:20" s="8" customFormat="1" ht="15.75" thickBot="1">
      <c r="A83" s="137" t="s">
        <v>174</v>
      </c>
      <c r="B83" s="138"/>
      <c r="C83" s="103">
        <v>2836699</v>
      </c>
      <c r="D83" s="103">
        <v>2926680</v>
      </c>
      <c r="E83" s="88">
        <v>2929385</v>
      </c>
      <c r="F83" s="90">
        <f t="shared" ref="F83" si="15">E83/$E$83</f>
        <v>1</v>
      </c>
      <c r="G83" s="90">
        <f t="shared" ref="G83" si="16">(E83-C83)/C83</f>
        <v>3.2673893141288518E-2</v>
      </c>
      <c r="H83" s="89">
        <f t="shared" ref="H83" si="17">E83-C83</f>
        <v>92686</v>
      </c>
      <c r="I83" s="91">
        <f t="shared" ref="I83" si="18">H83/$H$83</f>
        <v>1</v>
      </c>
      <c r="J83" s="110">
        <f t="shared" ref="J83" si="19">E83-D83</f>
        <v>2705</v>
      </c>
      <c r="L83" s="26"/>
      <c r="M83" s="26"/>
      <c r="S83" s="4"/>
      <c r="T83" s="4"/>
    </row>
    <row r="84" spans="1:20">
      <c r="C84" s="5"/>
      <c r="D84" s="5"/>
      <c r="E84" s="5"/>
      <c r="I84" s="12"/>
    </row>
  </sheetData>
  <sortState ref="A2:J82">
    <sortCondition descending="1" ref="G2:G82"/>
  </sortState>
  <mergeCells count="1">
    <mergeCell ref="A83:B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Sigortalı Sayıları</vt:lpstr>
      <vt:lpstr>Endeksler</vt:lpstr>
      <vt:lpstr>4a_Sektör</vt:lpstr>
      <vt:lpstr>4a_İmalat_Sektör</vt:lpstr>
      <vt:lpstr>4a_İşyeri_Sektör</vt:lpstr>
      <vt:lpstr>4a_İl</vt:lpstr>
      <vt:lpstr>4b_Esnaf_İl</vt:lpstr>
      <vt:lpstr>4b_Tarım_İl</vt:lpstr>
      <vt:lpstr>4c_Kamu_İl </vt:lpstr>
      <vt:lpstr>4a_İşyeri_İl</vt:lpstr>
      <vt:lpstr>4a_Kadın_Sektör</vt:lpstr>
      <vt:lpstr>4a_Kadın_İmalat_Sektör</vt:lpstr>
      <vt:lpstr>4a_Kadın_İl</vt:lpstr>
      <vt:lpstr>4b_Esnaf_İl_Cinsiyet</vt:lpstr>
      <vt:lpstr>4b_Tarım_İl_Cinsiyet</vt:lpstr>
      <vt:lpstr>4c_İl_Cinsiyet</vt:lpstr>
      <vt:lpstr>İşsizlikSigortası_Başvuru</vt:lpstr>
      <vt:lpstr>İşsizlikSigortası_Ödeme</vt:lpstr>
      <vt:lpstr>Sayfa1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tepav</dc:creator>
  <cp:lastModifiedBy>Dila</cp:lastModifiedBy>
  <dcterms:created xsi:type="dcterms:W3CDTF">2011-08-11T09:01:00Z</dcterms:created>
  <dcterms:modified xsi:type="dcterms:W3CDTF">2015-06-20T15:13:10Z</dcterms:modified>
</cp:coreProperties>
</file>